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C\Desktop\Документи для сайту\Нова папка\"/>
    </mc:Choice>
  </mc:AlternateContent>
  <xr:revisionPtr revIDLastSave="0" documentId="13_ncr:1_{19ED946B-4B1E-4D76-BE21-A5C44147DAB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6030" sheetId="2" r:id="rId1"/>
  </sheets>
  <definedNames>
    <definedName name="_xlnm.Print_Area" localSheetId="0">КПК0216030!$A$1:$BL$102</definedName>
  </definedNames>
  <calcPr calcId="191029"/>
</workbook>
</file>

<file path=xl/calcChain.xml><?xml version="1.0" encoding="utf-8"?>
<calcChain xmlns="http://schemas.openxmlformats.org/spreadsheetml/2006/main">
  <c r="BE83" i="2" l="1"/>
  <c r="AW70" i="2"/>
  <c r="U22" i="2"/>
  <c r="AR63" i="2"/>
  <c r="AJ63" i="2"/>
  <c r="AJ62" i="2"/>
  <c r="AS54" i="2"/>
  <c r="AK54" i="2"/>
  <c r="AC54" i="2"/>
  <c r="AS52" i="2"/>
  <c r="I23" i="2" l="1"/>
  <c r="AO70" i="2" l="1"/>
  <c r="AB63" i="2"/>
  <c r="AB62" i="2"/>
  <c r="AC50" i="2"/>
  <c r="AS22" i="2"/>
  <c r="AO83" i="2" l="1"/>
  <c r="AO77" i="2"/>
  <c r="AC52" i="2"/>
  <c r="AO79" i="2" l="1"/>
  <c r="AO87" i="2"/>
  <c r="AO81" i="2"/>
  <c r="AO75" i="2"/>
  <c r="AO74" i="2"/>
  <c r="AO73" i="2"/>
  <c r="AO72" i="2"/>
  <c r="AO71" i="2"/>
  <c r="AC53" i="2"/>
  <c r="AC49" i="2"/>
  <c r="BE87" i="2" l="1"/>
  <c r="BE86" i="2"/>
  <c r="BE85" i="2"/>
  <c r="BE84" i="2"/>
  <c r="BE81" i="2"/>
  <c r="BE80" i="2"/>
  <c r="BE79" i="2"/>
  <c r="BE77" i="2"/>
  <c r="BE75" i="2"/>
  <c r="BE74" i="2"/>
  <c r="BE73" i="2"/>
  <c r="BE72" i="2"/>
  <c r="BE71" i="2"/>
  <c r="BE70" i="2"/>
  <c r="AR62" i="2"/>
  <c r="AS53" i="2"/>
  <c r="AS51" i="2"/>
  <c r="AS50" i="2"/>
  <c r="AS49" i="2"/>
</calcChain>
</file>

<file path=xl/sharedStrings.xml><?xml version="1.0" encoding="utf-8"?>
<sst xmlns="http://schemas.openxmlformats.org/spreadsheetml/2006/main" count="179" uniqueCount="122">
  <si>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</si>
  <si>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</si>
  <si>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</si>
  <si>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</si>
  <si>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</si>
  <si>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</si>
  <si>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</si>
  <si>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</si>
  <si>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</si>
  <si>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</si>
  <si>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</si>
  <si>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</si>
  <si>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</si>
  <si>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</si>
  <si>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</si>
  <si>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</si>
  <si>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</si>
  <si>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</si>
  <si>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</si>
  <si>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</si>
  <si>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</si>
  <si>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</si>
  <si>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</si>
  <si>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</si>
  <si>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</si>
  <si>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</si>
  <si>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</si>
  <si>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</si>
  <si>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</si>
  <si>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</si>
  <si>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</si>
  <si>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</si>
  <si>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</si>
  <si>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</si>
  <si>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</si>
  <si>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</si>
  <si>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</si>
  <si>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</si>
  <si>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</si>
  <si>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</si>
  <si>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</si>
  <si>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</si>
  <si>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</si>
  <si>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</si>
  <si>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</si>
  <si>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</si>
  <si>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</si>
  <si>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</si>
  <si>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</si>
  <si>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</si>
  <si>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</si>
  <si>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</si>
  <si>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</si>
  <si>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</si>
  <si>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</si>
  <si>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</si>
  <si>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</si>
  <si>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</si>
  <si>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</si>
  <si>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</si>
  <si>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</si>
  <si>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</si>
  <si>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</si>
  <si>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</si>
  <si>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утримання та поточного ремонту об"єктів благоустрою</t>
  </si>
  <si>
    <t>Послуги з обслуговування територій загального користування</t>
  </si>
  <si>
    <t>Послуги з  утримання та  обслуговування об"єктів благоустрою, поточний ремонт</t>
  </si>
  <si>
    <t>Придбання природного газу для забезпечення функціонування Вічних  вогнів</t>
  </si>
  <si>
    <t>Придбання та встановлення предметів, матеріалів, обладнання та інвентарю</t>
  </si>
  <si>
    <t>УСЬОГО</t>
  </si>
  <si>
    <t>затрат</t>
  </si>
  <si>
    <t>Обсяг видатків на:</t>
  </si>
  <si>
    <t>грн/рік</t>
  </si>
  <si>
    <t>розрахунок до кошторису</t>
  </si>
  <si>
    <t>-  придбання та встановлення предметів, матеріалів, обладнання та інвентарю</t>
  </si>
  <si>
    <t xml:space="preserve"> - реалізацію проектів – переможців конкурсу місцевого розвитку «Громадський бюджет» за рахунок субвенції з міського бюджету.</t>
  </si>
  <si>
    <t xml:space="preserve"> - утримання та обслуговування  об"єктів благоустрою, поточний ремонт</t>
  </si>
  <si>
    <t xml:space="preserve"> - придбання природного газу для забезпечення функціонування Вічних вогнів</t>
  </si>
  <si>
    <t>- обслуговування територій загального користування</t>
  </si>
  <si>
    <t>продукту</t>
  </si>
  <si>
    <t xml:space="preserve"> - придбати та встановити (предмети, матеріали, обладнання та інвентар)</t>
  </si>
  <si>
    <t>шт.</t>
  </si>
  <si>
    <t>книга реєстрації</t>
  </si>
  <si>
    <t xml:space="preserve"> - придбати та встановити в рамках реалізації проектів - переможців конкурсу місцевого розвитку "Громадський бюджет" за рахунок субвенції з міського бюджету</t>
  </si>
  <si>
    <t xml:space="preserve"> - обслуговувати /утримувати</t>
  </si>
  <si>
    <t xml:space="preserve"> -  придбати природного газу</t>
  </si>
  <si>
    <t>куб.м.</t>
  </si>
  <si>
    <t xml:space="preserve"> - обслуговувати території загального користування</t>
  </si>
  <si>
    <t>кв. м.</t>
  </si>
  <si>
    <t>ефективності</t>
  </si>
  <si>
    <t xml:space="preserve"> -  придбання та встановлення предметів, матеріалів, обладнання та інвентарю</t>
  </si>
  <si>
    <t xml:space="preserve"> - обслуговування/утримання</t>
  </si>
  <si>
    <t xml:space="preserve"> - придбання  та встановлення  в рамках реалізації проектів - переможців конкурсу місцевого розвитку "Громадський бюджет" за рахунок субвенції з міського бюджету</t>
  </si>
  <si>
    <t xml:space="preserve"> - обслуговування територій загального користування</t>
  </si>
  <si>
    <t>грн.</t>
  </si>
  <si>
    <t>розрахунок</t>
  </si>
  <si>
    <t>якості</t>
  </si>
  <si>
    <t>Відсоток виконання програми</t>
  </si>
  <si>
    <t>відс.</t>
  </si>
  <si>
    <t>Підвищення рівня благоустрою міста та району</t>
  </si>
  <si>
    <t>0200000</t>
  </si>
  <si>
    <t>Виконавчий комітет Довгинцівської районної в місті ради</t>
  </si>
  <si>
    <t>Фінансовий відділ виконкому Довгинцівської районної в місті ради</t>
  </si>
  <si>
    <t>Голова районної в місті ради</t>
  </si>
  <si>
    <t>Ігор РАТІНОВ</t>
  </si>
  <si>
    <t>05520744</t>
  </si>
  <si>
    <t>04578607000</t>
  </si>
  <si>
    <t>бюджетної програми місцевого бюджету на 2021  рік</t>
  </si>
  <si>
    <t>0216030</t>
  </si>
  <si>
    <t>Організація благоустрою населених пунктів</t>
  </si>
  <si>
    <t>0210000</t>
  </si>
  <si>
    <t>6030</t>
  </si>
  <si>
    <t>0620</t>
  </si>
  <si>
    <t>Розпорядження голови Довгинцівської районної в місті ради</t>
  </si>
  <si>
    <t>Програма реалізації  заходів щодо благоустрою, утримання об"єктів, територій району та житла на 2020-2022 роки ( Рішення Довгинцівської районної в місті ради від 24.12.2019 № 245 зі змінами)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</si>
  <si>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завдань,</t>
  </si>
  <si>
    <t>Реалізація  проектів – переможців конкурсу місцевого розвитку «Громадський бюджет» за рахунок субвенції з міського бюджету</t>
  </si>
  <si>
    <t xml:space="preserve">  - Конституція України  від 28.06.96 рік № 254/96-BP зі змінами;					
  - Бюджетний кодекс України від 08.07.2010 року №2456-VI зі змінами;    					
  - Закон України  від 15.12.2020 № 1082-ІХ"Про Державний бюджет України на 2021 рік";					
 - Закон України від 21 травня 1997 № 280/97-ВР "Про місцеве самоврядування в Україні"  зі  змінами;			  		
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
  - Рішення Криворізької міської ради від 31.03.2016 № 381 "Про обсяг і межі повноважень районних у місті рад та їх виконавчих органів" зі змінами;				
  - Рішення Криворізької міської ради від 21.10.2015 № 4038 "Про затвердження Правил благоустрою в м. Кривому Розі" зі змінами;					
  - Рішення Криворізької міської ради від 23.07.2008 № 2639 "Про затвердження Порядків виявлення, взяття на облік, збереження, використання безхазяйного та відумерлого майна у м. Кривому Розі" зі змінами,  
  - Рішення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на 2020-2022 роки" зі змінами;
- Рішення Довгинцівської районної в місті ради від 24.12.2020 року № 9 "Про бюджет Довгинцівського району у місті Кривий Ріг на 2021 рік" зі змінами</t>
  </si>
  <si>
    <t>Заступник начальника відділу</t>
  </si>
  <si>
    <t>Марина РОМАНЕНКО</t>
  </si>
  <si>
    <t xml:space="preserve">від 26.08.2021 року </t>
  </si>
  <si>
    <t>180-р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</si>
</sst>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0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02"/>
  <sheetViews>
    <sheetView tabSelected="1" view="pageBreakPreview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113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6.5" customHeight="1" x14ac:dyDescent="0.2">
      <c r="AO4" s="91" t="s">
        <v>101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48" t="s">
        <v>120</v>
      </c>
      <c r="AP7" s="41"/>
      <c r="AQ7" s="41"/>
      <c r="AR7" s="41"/>
      <c r="AS7" s="41"/>
      <c r="AT7" s="41"/>
      <c r="AU7" s="41"/>
      <c r="AV7" s="1" t="s">
        <v>63</v>
      </c>
      <c r="AW7" s="48" t="s">
        <v>121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107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100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3" t="s">
        <v>101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3" t="s">
        <v>105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25" customHeight="1" x14ac:dyDescent="0.2">
      <c r="A16" s="36" t="s">
        <v>4</v>
      </c>
      <c r="B16" s="93" t="s">
        <v>110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3" t="s">
        <v>101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3" t="s">
        <v>105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3" t="s">
        <v>108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111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112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1" t="s">
        <v>109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3" t="s">
        <v>106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2" t="s">
        <v>59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f>AS22+I23</f>
        <v>6920629</v>
      </c>
      <c r="V22" s="71"/>
      <c r="W22" s="71"/>
      <c r="X22" s="71"/>
      <c r="Y22" s="71"/>
      <c r="Z22" s="71"/>
      <c r="AA22" s="71"/>
      <c r="AB22" s="71"/>
      <c r="AC22" s="71"/>
      <c r="AD22" s="71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1">
        <f>6714279-315850</f>
        <v>6398429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1">
        <f>387200+135000</f>
        <v>522200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204.75" customHeight="1" x14ac:dyDescent="0.2">
      <c r="A26" s="99" t="s">
        <v>117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25.5" customHeight="1" x14ac:dyDescent="0.2">
      <c r="A32" s="53">
        <v>1</v>
      </c>
      <c r="B32" s="53"/>
      <c r="C32" s="53"/>
      <c r="D32" s="53"/>
      <c r="E32" s="53"/>
      <c r="F32" s="53"/>
      <c r="G32" s="67" t="s">
        <v>115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99" t="s">
        <v>99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6" t="s">
        <v>28</v>
      </c>
      <c r="B38" s="76"/>
      <c r="C38" s="76"/>
      <c r="D38" s="76"/>
      <c r="E38" s="76"/>
      <c r="F38" s="76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7" t="s">
        <v>64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61" t="s">
        <v>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106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7" t="s">
        <v>65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77">
        <f>543434+2440000</f>
        <v>2983434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 t="shared" ref="AS49:AS53" si="0">AC49+AK49</f>
        <v>2983434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3">
        <v>2</v>
      </c>
      <c r="B50" s="53"/>
      <c r="C50" s="53"/>
      <c r="D50" s="67" t="s">
        <v>66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7">
        <f>254585+1637995+36410+69985+20000+42000+34000+8500+49000+145966+50000+13000+1051200+9000+14000+4500-21000-315850</f>
        <v>3103291</v>
      </c>
      <c r="AD50" s="77"/>
      <c r="AE50" s="77"/>
      <c r="AF50" s="77"/>
      <c r="AG50" s="77"/>
      <c r="AH50" s="77"/>
      <c r="AI50" s="77"/>
      <c r="AJ50" s="77"/>
      <c r="AK50" s="77">
        <v>3200</v>
      </c>
      <c r="AL50" s="77"/>
      <c r="AM50" s="77"/>
      <c r="AN50" s="77"/>
      <c r="AO50" s="77"/>
      <c r="AP50" s="77"/>
      <c r="AQ50" s="77"/>
      <c r="AR50" s="77"/>
      <c r="AS50" s="77">
        <f t="shared" si="0"/>
        <v>3106491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53">
        <v>3</v>
      </c>
      <c r="B51" s="53"/>
      <c r="C51" s="53"/>
      <c r="D51" s="67" t="s">
        <v>67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77">
        <v>2515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 t="shared" si="0"/>
        <v>2515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3">
        <v>4</v>
      </c>
      <c r="B52" s="53"/>
      <c r="C52" s="53"/>
      <c r="D52" s="67" t="s">
        <v>68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77">
        <f>49000+9010+21000</f>
        <v>79010</v>
      </c>
      <c r="AD52" s="77"/>
      <c r="AE52" s="77"/>
      <c r="AF52" s="77"/>
      <c r="AG52" s="77"/>
      <c r="AH52" s="77"/>
      <c r="AI52" s="77"/>
      <c r="AJ52" s="77"/>
      <c r="AK52" s="77">
        <v>135000</v>
      </c>
      <c r="AL52" s="77"/>
      <c r="AM52" s="77"/>
      <c r="AN52" s="77"/>
      <c r="AO52" s="77"/>
      <c r="AP52" s="77"/>
      <c r="AQ52" s="77"/>
      <c r="AR52" s="77"/>
      <c r="AS52" s="77">
        <f>AC52+AK52</f>
        <v>214010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53">
        <v>5</v>
      </c>
      <c r="B53" s="53"/>
      <c r="C53" s="53"/>
      <c r="D53" s="67" t="s">
        <v>116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9"/>
      <c r="AC53" s="77">
        <f>71529+43000+120150-4500</f>
        <v>230179</v>
      </c>
      <c r="AD53" s="77"/>
      <c r="AE53" s="77"/>
      <c r="AF53" s="77"/>
      <c r="AG53" s="77"/>
      <c r="AH53" s="77"/>
      <c r="AI53" s="77"/>
      <c r="AJ53" s="77"/>
      <c r="AK53" s="77">
        <v>384000</v>
      </c>
      <c r="AL53" s="77"/>
      <c r="AM53" s="77"/>
      <c r="AN53" s="77"/>
      <c r="AO53" s="77"/>
      <c r="AP53" s="77"/>
      <c r="AQ53" s="77"/>
      <c r="AR53" s="77"/>
      <c r="AS53" s="77">
        <f t="shared" si="0"/>
        <v>614179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56"/>
      <c r="B54" s="56"/>
      <c r="C54" s="56"/>
      <c r="D54" s="107" t="s">
        <v>69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85">
        <f>AC49+AC50+AC51+AC52+AC53</f>
        <v>6398429</v>
      </c>
      <c r="AD54" s="85"/>
      <c r="AE54" s="85"/>
      <c r="AF54" s="85"/>
      <c r="AG54" s="85"/>
      <c r="AH54" s="85"/>
      <c r="AI54" s="85"/>
      <c r="AJ54" s="85"/>
      <c r="AK54" s="85">
        <f>AK49+AK50+AK51+AK52+AK53</f>
        <v>522200</v>
      </c>
      <c r="AL54" s="85"/>
      <c r="AM54" s="85"/>
      <c r="AN54" s="85"/>
      <c r="AO54" s="85"/>
      <c r="AP54" s="85"/>
      <c r="AQ54" s="85"/>
      <c r="AR54" s="85"/>
      <c r="AS54" s="85">
        <f>AC54+AK54</f>
        <v>6920629</v>
      </c>
      <c r="AT54" s="85"/>
      <c r="AU54" s="85"/>
      <c r="AV54" s="85"/>
      <c r="AW54" s="85"/>
      <c r="AX54" s="85"/>
      <c r="AY54" s="85"/>
      <c r="AZ54" s="8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79" ht="15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9" t="s">
        <v>28</v>
      </c>
      <c r="B58" s="49"/>
      <c r="C58" s="49"/>
      <c r="D58" s="61" t="s">
        <v>34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49" t="s">
        <v>29</v>
      </c>
      <c r="AC58" s="49"/>
      <c r="AD58" s="49"/>
      <c r="AE58" s="49"/>
      <c r="AF58" s="49"/>
      <c r="AG58" s="49"/>
      <c r="AH58" s="49"/>
      <c r="AI58" s="49"/>
      <c r="AJ58" s="49" t="s">
        <v>30</v>
      </c>
      <c r="AK58" s="49"/>
      <c r="AL58" s="49"/>
      <c r="AM58" s="49"/>
      <c r="AN58" s="49"/>
      <c r="AO58" s="49"/>
      <c r="AP58" s="49"/>
      <c r="AQ58" s="49"/>
      <c r="AR58" s="49" t="s">
        <v>27</v>
      </c>
      <c r="AS58" s="49"/>
      <c r="AT58" s="49"/>
      <c r="AU58" s="49"/>
      <c r="AV58" s="49"/>
      <c r="AW58" s="49"/>
      <c r="AX58" s="49"/>
      <c r="AY58" s="49"/>
    </row>
    <row r="59" spans="1:79" ht="29.1" customHeight="1" x14ac:dyDescent="0.2">
      <c r="A59" s="49"/>
      <c r="B59" s="49"/>
      <c r="C59" s="49"/>
      <c r="D59" s="6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</row>
    <row r="60" spans="1:79" ht="15.75" customHeight="1" x14ac:dyDescent="0.2">
      <c r="A60" s="49">
        <v>1</v>
      </c>
      <c r="B60" s="49"/>
      <c r="C60" s="49"/>
      <c r="D60" s="50">
        <v>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3</v>
      </c>
      <c r="AC60" s="49"/>
      <c r="AD60" s="49"/>
      <c r="AE60" s="49"/>
      <c r="AF60" s="49"/>
      <c r="AG60" s="49"/>
      <c r="AH60" s="49"/>
      <c r="AI60" s="49"/>
      <c r="AJ60" s="49">
        <v>4</v>
      </c>
      <c r="AK60" s="49"/>
      <c r="AL60" s="49"/>
      <c r="AM60" s="49"/>
      <c r="AN60" s="49"/>
      <c r="AO60" s="49"/>
      <c r="AP60" s="49"/>
      <c r="AQ60" s="49"/>
      <c r="AR60" s="49">
        <v>5</v>
      </c>
      <c r="AS60" s="49"/>
      <c r="AT60" s="49"/>
      <c r="AU60" s="49"/>
      <c r="AV60" s="49"/>
      <c r="AW60" s="49"/>
      <c r="AX60" s="49"/>
      <c r="AY60" s="49"/>
    </row>
    <row r="61" spans="1:79" ht="12.75" hidden="1" customHeight="1" x14ac:dyDescent="0.2">
      <c r="A61" s="53" t="s">
        <v>6</v>
      </c>
      <c r="B61" s="53"/>
      <c r="C61" s="53"/>
      <c r="D61" s="78" t="s">
        <v>7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86" t="s">
        <v>8</v>
      </c>
      <c r="AC61" s="86"/>
      <c r="AD61" s="86"/>
      <c r="AE61" s="86"/>
      <c r="AF61" s="86"/>
      <c r="AG61" s="86"/>
      <c r="AH61" s="86"/>
      <c r="AI61" s="86"/>
      <c r="AJ61" s="86" t="s">
        <v>9</v>
      </c>
      <c r="AK61" s="86"/>
      <c r="AL61" s="86"/>
      <c r="AM61" s="86"/>
      <c r="AN61" s="86"/>
      <c r="AO61" s="86"/>
      <c r="AP61" s="86"/>
      <c r="AQ61" s="86"/>
      <c r="AR61" s="86" t="s">
        <v>10</v>
      </c>
      <c r="AS61" s="86"/>
      <c r="AT61" s="86"/>
      <c r="AU61" s="86"/>
      <c r="AV61" s="86"/>
      <c r="AW61" s="86"/>
      <c r="AX61" s="86"/>
      <c r="AY61" s="86"/>
      <c r="CA61" s="1" t="s">
        <v>15</v>
      </c>
    </row>
    <row r="62" spans="1:79" ht="41.25" customHeight="1" x14ac:dyDescent="0.2">
      <c r="A62" s="53">
        <v>1</v>
      </c>
      <c r="B62" s="53"/>
      <c r="C62" s="53"/>
      <c r="D62" s="67" t="s">
        <v>114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77">
        <f>6714279-315850</f>
        <v>6398429</v>
      </c>
      <c r="AC62" s="77"/>
      <c r="AD62" s="77"/>
      <c r="AE62" s="77"/>
      <c r="AF62" s="77"/>
      <c r="AG62" s="77"/>
      <c r="AH62" s="77"/>
      <c r="AI62" s="77"/>
      <c r="AJ62" s="77">
        <f>387200+135000</f>
        <v>522200</v>
      </c>
      <c r="AK62" s="77"/>
      <c r="AL62" s="77"/>
      <c r="AM62" s="77"/>
      <c r="AN62" s="77"/>
      <c r="AO62" s="77"/>
      <c r="AP62" s="77"/>
      <c r="AQ62" s="77"/>
      <c r="AR62" s="77">
        <f>AB62+AJ62</f>
        <v>6920629</v>
      </c>
      <c r="AS62" s="77"/>
      <c r="AT62" s="77"/>
      <c r="AU62" s="77"/>
      <c r="AV62" s="77"/>
      <c r="AW62" s="77"/>
      <c r="AX62" s="77"/>
      <c r="AY62" s="77"/>
      <c r="CA62" s="1" t="s">
        <v>16</v>
      </c>
    </row>
    <row r="63" spans="1:79" s="4" customFormat="1" ht="12.75" customHeight="1" x14ac:dyDescent="0.2">
      <c r="A63" s="56"/>
      <c r="B63" s="56"/>
      <c r="C63" s="56"/>
      <c r="D63" s="107" t="s">
        <v>27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9"/>
      <c r="AB63" s="85">
        <f>AB62</f>
        <v>6398429</v>
      </c>
      <c r="AC63" s="85"/>
      <c r="AD63" s="85"/>
      <c r="AE63" s="85"/>
      <c r="AF63" s="85"/>
      <c r="AG63" s="85"/>
      <c r="AH63" s="85"/>
      <c r="AI63" s="85"/>
      <c r="AJ63" s="85">
        <f>AJ62</f>
        <v>522200</v>
      </c>
      <c r="AK63" s="85"/>
      <c r="AL63" s="85"/>
      <c r="AM63" s="85"/>
      <c r="AN63" s="85"/>
      <c r="AO63" s="85"/>
      <c r="AP63" s="85"/>
      <c r="AQ63" s="85"/>
      <c r="AR63" s="85">
        <f>AB63+AJ63</f>
        <v>6920629</v>
      </c>
      <c r="AS63" s="85"/>
      <c r="AT63" s="85"/>
      <c r="AU63" s="85"/>
      <c r="AV63" s="85"/>
      <c r="AW63" s="85"/>
      <c r="AX63" s="85"/>
      <c r="AY63" s="85"/>
    </row>
    <row r="65" spans="1:79" ht="15.75" customHeight="1" x14ac:dyDescent="0.2">
      <c r="A65" s="54" t="s">
        <v>43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30" customHeight="1" x14ac:dyDescent="0.2">
      <c r="A66" s="49" t="s">
        <v>28</v>
      </c>
      <c r="B66" s="49"/>
      <c r="C66" s="49"/>
      <c r="D66" s="49"/>
      <c r="E66" s="49"/>
      <c r="F66" s="49"/>
      <c r="G66" s="50" t="s">
        <v>44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 t="s">
        <v>2</v>
      </c>
      <c r="AA66" s="49"/>
      <c r="AB66" s="49"/>
      <c r="AC66" s="49"/>
      <c r="AD66" s="49"/>
      <c r="AE66" s="49" t="s">
        <v>1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50" t="s">
        <v>29</v>
      </c>
      <c r="AP66" s="51"/>
      <c r="AQ66" s="51"/>
      <c r="AR66" s="51"/>
      <c r="AS66" s="51"/>
      <c r="AT66" s="51"/>
      <c r="AU66" s="51"/>
      <c r="AV66" s="52"/>
      <c r="AW66" s="50" t="s">
        <v>30</v>
      </c>
      <c r="AX66" s="51"/>
      <c r="AY66" s="51"/>
      <c r="AZ66" s="51"/>
      <c r="BA66" s="51"/>
      <c r="BB66" s="51"/>
      <c r="BC66" s="51"/>
      <c r="BD66" s="52"/>
      <c r="BE66" s="50" t="s">
        <v>27</v>
      </c>
      <c r="BF66" s="51"/>
      <c r="BG66" s="51"/>
      <c r="BH66" s="51"/>
      <c r="BI66" s="51"/>
      <c r="BJ66" s="51"/>
      <c r="BK66" s="51"/>
      <c r="BL66" s="52"/>
    </row>
    <row r="67" spans="1:79" ht="15.75" customHeight="1" x14ac:dyDescent="0.2">
      <c r="A67" s="49">
        <v>1</v>
      </c>
      <c r="B67" s="49"/>
      <c r="C67" s="49"/>
      <c r="D67" s="49"/>
      <c r="E67" s="49"/>
      <c r="F67" s="49"/>
      <c r="G67" s="50">
        <v>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79" ht="12.75" hidden="1" customHeight="1" x14ac:dyDescent="0.2">
      <c r="A68" s="53" t="s">
        <v>33</v>
      </c>
      <c r="B68" s="53"/>
      <c r="C68" s="53"/>
      <c r="D68" s="53"/>
      <c r="E68" s="53"/>
      <c r="F68" s="53"/>
      <c r="G68" s="78" t="s">
        <v>7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53" t="s">
        <v>19</v>
      </c>
      <c r="AA68" s="53"/>
      <c r="AB68" s="53"/>
      <c r="AC68" s="53"/>
      <c r="AD68" s="53"/>
      <c r="AE68" s="84" t="s">
        <v>32</v>
      </c>
      <c r="AF68" s="84"/>
      <c r="AG68" s="84"/>
      <c r="AH68" s="84"/>
      <c r="AI68" s="84"/>
      <c r="AJ68" s="84"/>
      <c r="AK68" s="84"/>
      <c r="AL68" s="84"/>
      <c r="AM68" s="84"/>
      <c r="AN68" s="78"/>
      <c r="AO68" s="86" t="s">
        <v>8</v>
      </c>
      <c r="AP68" s="86"/>
      <c r="AQ68" s="86"/>
      <c r="AR68" s="86"/>
      <c r="AS68" s="86"/>
      <c r="AT68" s="86"/>
      <c r="AU68" s="86"/>
      <c r="AV68" s="86"/>
      <c r="AW68" s="86" t="s">
        <v>31</v>
      </c>
      <c r="AX68" s="86"/>
      <c r="AY68" s="86"/>
      <c r="AZ68" s="86"/>
      <c r="BA68" s="86"/>
      <c r="BB68" s="86"/>
      <c r="BC68" s="86"/>
      <c r="BD68" s="86"/>
      <c r="BE68" s="86" t="s">
        <v>10</v>
      </c>
      <c r="BF68" s="86"/>
      <c r="BG68" s="86"/>
      <c r="BH68" s="86"/>
      <c r="BI68" s="86"/>
      <c r="BJ68" s="86"/>
      <c r="BK68" s="86"/>
      <c r="BL68" s="86"/>
      <c r="CA68" s="1" t="s">
        <v>17</v>
      </c>
    </row>
    <row r="69" spans="1:79" s="4" customFormat="1" ht="12.75" customHeight="1" x14ac:dyDescent="0.2">
      <c r="A69" s="56">
        <v>0</v>
      </c>
      <c r="B69" s="56"/>
      <c r="C69" s="56"/>
      <c r="D69" s="56"/>
      <c r="E69" s="56"/>
      <c r="F69" s="56"/>
      <c r="G69" s="81" t="s">
        <v>70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57"/>
      <c r="AA69" s="57"/>
      <c r="AB69" s="57"/>
      <c r="AC69" s="57"/>
      <c r="AD69" s="57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CA69" s="4" t="s">
        <v>18</v>
      </c>
    </row>
    <row r="70" spans="1:79" ht="12.75" customHeight="1" x14ac:dyDescent="0.2">
      <c r="A70" s="53">
        <v>0</v>
      </c>
      <c r="B70" s="53"/>
      <c r="C70" s="53"/>
      <c r="D70" s="53"/>
      <c r="E70" s="53"/>
      <c r="F70" s="53"/>
      <c r="G70" s="110" t="s">
        <v>71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6" t="s">
        <v>72</v>
      </c>
      <c r="AA70" s="106"/>
      <c r="AB70" s="106"/>
      <c r="AC70" s="106"/>
      <c r="AD70" s="106"/>
      <c r="AE70" s="110" t="s">
        <v>73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7">
        <f>AB63</f>
        <v>6398429</v>
      </c>
      <c r="AP70" s="77"/>
      <c r="AQ70" s="77"/>
      <c r="AR70" s="77"/>
      <c r="AS70" s="77"/>
      <c r="AT70" s="77"/>
      <c r="AU70" s="77"/>
      <c r="AV70" s="77"/>
      <c r="AW70" s="77">
        <f>387200+135000</f>
        <v>522200</v>
      </c>
      <c r="AX70" s="77"/>
      <c r="AY70" s="77"/>
      <c r="AZ70" s="77"/>
      <c r="BA70" s="77"/>
      <c r="BB70" s="77"/>
      <c r="BC70" s="77"/>
      <c r="BD70" s="77"/>
      <c r="BE70" s="77">
        <f t="shared" ref="BE70:BE87" si="1">AO70+AW70</f>
        <v>6920629</v>
      </c>
      <c r="BF70" s="77"/>
      <c r="BG70" s="77"/>
      <c r="BH70" s="77"/>
      <c r="BI70" s="77"/>
      <c r="BJ70" s="77"/>
      <c r="BK70" s="77"/>
      <c r="BL70" s="77"/>
    </row>
    <row r="71" spans="1:79" ht="25.5" customHeight="1" x14ac:dyDescent="0.2">
      <c r="A71" s="53">
        <v>0</v>
      </c>
      <c r="B71" s="53"/>
      <c r="C71" s="53"/>
      <c r="D71" s="53"/>
      <c r="E71" s="53"/>
      <c r="F71" s="53"/>
      <c r="G71" s="110" t="s">
        <v>74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6" t="s">
        <v>72</v>
      </c>
      <c r="AA71" s="106"/>
      <c r="AB71" s="106"/>
      <c r="AC71" s="106"/>
      <c r="AD71" s="106"/>
      <c r="AE71" s="110" t="s">
        <v>73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7">
        <f>AC52</f>
        <v>79010</v>
      </c>
      <c r="AP71" s="77"/>
      <c r="AQ71" s="77"/>
      <c r="AR71" s="77"/>
      <c r="AS71" s="77"/>
      <c r="AT71" s="77"/>
      <c r="AU71" s="77"/>
      <c r="AV71" s="77"/>
      <c r="AW71" s="77">
        <v>135000</v>
      </c>
      <c r="AX71" s="77"/>
      <c r="AY71" s="77"/>
      <c r="AZ71" s="77"/>
      <c r="BA71" s="77"/>
      <c r="BB71" s="77"/>
      <c r="BC71" s="77"/>
      <c r="BD71" s="77"/>
      <c r="BE71" s="77">
        <f t="shared" si="1"/>
        <v>214010</v>
      </c>
      <c r="BF71" s="77"/>
      <c r="BG71" s="77"/>
      <c r="BH71" s="77"/>
      <c r="BI71" s="77"/>
      <c r="BJ71" s="77"/>
      <c r="BK71" s="77"/>
      <c r="BL71" s="77"/>
    </row>
    <row r="72" spans="1:79" ht="38.25" customHeight="1" x14ac:dyDescent="0.2">
      <c r="A72" s="53">
        <v>0</v>
      </c>
      <c r="B72" s="53"/>
      <c r="C72" s="53"/>
      <c r="D72" s="53"/>
      <c r="E72" s="53"/>
      <c r="F72" s="53"/>
      <c r="G72" s="110" t="s">
        <v>75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6" t="s">
        <v>72</v>
      </c>
      <c r="AA72" s="106"/>
      <c r="AB72" s="106"/>
      <c r="AC72" s="106"/>
      <c r="AD72" s="106"/>
      <c r="AE72" s="110" t="s">
        <v>73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7">
        <f>AC53</f>
        <v>230179</v>
      </c>
      <c r="AP72" s="77"/>
      <c r="AQ72" s="77"/>
      <c r="AR72" s="77"/>
      <c r="AS72" s="77"/>
      <c r="AT72" s="77"/>
      <c r="AU72" s="77"/>
      <c r="AV72" s="77"/>
      <c r="AW72" s="77">
        <v>384000</v>
      </c>
      <c r="AX72" s="77"/>
      <c r="AY72" s="77"/>
      <c r="AZ72" s="77"/>
      <c r="BA72" s="77"/>
      <c r="BB72" s="77"/>
      <c r="BC72" s="77"/>
      <c r="BD72" s="77"/>
      <c r="BE72" s="77">
        <f t="shared" si="1"/>
        <v>614179</v>
      </c>
      <c r="BF72" s="77"/>
      <c r="BG72" s="77"/>
      <c r="BH72" s="77"/>
      <c r="BI72" s="77"/>
      <c r="BJ72" s="77"/>
      <c r="BK72" s="77"/>
      <c r="BL72" s="77"/>
    </row>
    <row r="73" spans="1:79" ht="25.5" customHeight="1" x14ac:dyDescent="0.2">
      <c r="A73" s="53">
        <v>0</v>
      </c>
      <c r="B73" s="53"/>
      <c r="C73" s="53"/>
      <c r="D73" s="53"/>
      <c r="E73" s="53"/>
      <c r="F73" s="53"/>
      <c r="G73" s="110" t="s">
        <v>76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106" t="s">
        <v>72</v>
      </c>
      <c r="AA73" s="106"/>
      <c r="AB73" s="106"/>
      <c r="AC73" s="106"/>
      <c r="AD73" s="106"/>
      <c r="AE73" s="110" t="s">
        <v>73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7">
        <f>AC50</f>
        <v>3103291</v>
      </c>
      <c r="AP73" s="77"/>
      <c r="AQ73" s="77"/>
      <c r="AR73" s="77"/>
      <c r="AS73" s="77"/>
      <c r="AT73" s="77"/>
      <c r="AU73" s="77"/>
      <c r="AV73" s="77"/>
      <c r="AW73" s="77">
        <v>3200</v>
      </c>
      <c r="AX73" s="77"/>
      <c r="AY73" s="77"/>
      <c r="AZ73" s="77"/>
      <c r="BA73" s="77"/>
      <c r="BB73" s="77"/>
      <c r="BC73" s="77"/>
      <c r="BD73" s="77"/>
      <c r="BE73" s="77">
        <f t="shared" si="1"/>
        <v>3106491</v>
      </c>
      <c r="BF73" s="77"/>
      <c r="BG73" s="77"/>
      <c r="BH73" s="77"/>
      <c r="BI73" s="77"/>
      <c r="BJ73" s="77"/>
      <c r="BK73" s="77"/>
      <c r="BL73" s="77"/>
    </row>
    <row r="74" spans="1:79" ht="25.5" customHeight="1" x14ac:dyDescent="0.2">
      <c r="A74" s="53">
        <v>0</v>
      </c>
      <c r="B74" s="53"/>
      <c r="C74" s="53"/>
      <c r="D74" s="53"/>
      <c r="E74" s="53"/>
      <c r="F74" s="53"/>
      <c r="G74" s="110" t="s">
        <v>77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6" t="s">
        <v>72</v>
      </c>
      <c r="AA74" s="106"/>
      <c r="AB74" s="106"/>
      <c r="AC74" s="106"/>
      <c r="AD74" s="106"/>
      <c r="AE74" s="110" t="s">
        <v>73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113">
        <f>AC51</f>
        <v>2515</v>
      </c>
      <c r="AP74" s="113"/>
      <c r="AQ74" s="113"/>
      <c r="AR74" s="113"/>
      <c r="AS74" s="113"/>
      <c r="AT74" s="113"/>
      <c r="AU74" s="113"/>
      <c r="AV74" s="113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f t="shared" si="1"/>
        <v>2515</v>
      </c>
      <c r="BF74" s="77"/>
      <c r="BG74" s="77"/>
      <c r="BH74" s="77"/>
      <c r="BI74" s="77"/>
      <c r="BJ74" s="77"/>
      <c r="BK74" s="77"/>
      <c r="BL74" s="77"/>
    </row>
    <row r="75" spans="1:79" ht="12.75" customHeight="1" x14ac:dyDescent="0.2">
      <c r="A75" s="53">
        <v>0</v>
      </c>
      <c r="B75" s="53"/>
      <c r="C75" s="53"/>
      <c r="D75" s="53"/>
      <c r="E75" s="53"/>
      <c r="F75" s="53"/>
      <c r="G75" s="110" t="s">
        <v>78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106" t="s">
        <v>72</v>
      </c>
      <c r="AA75" s="106"/>
      <c r="AB75" s="106"/>
      <c r="AC75" s="106"/>
      <c r="AD75" s="106"/>
      <c r="AE75" s="110" t="s">
        <v>73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113">
        <f>AC49</f>
        <v>2983434</v>
      </c>
      <c r="AP75" s="113"/>
      <c r="AQ75" s="113"/>
      <c r="AR75" s="113"/>
      <c r="AS75" s="113"/>
      <c r="AT75" s="113"/>
      <c r="AU75" s="113"/>
      <c r="AV75" s="113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f t="shared" si="1"/>
        <v>2983434</v>
      </c>
      <c r="BF75" s="77"/>
      <c r="BG75" s="77"/>
      <c r="BH75" s="77"/>
      <c r="BI75" s="77"/>
      <c r="BJ75" s="77"/>
      <c r="BK75" s="77"/>
      <c r="BL75" s="77"/>
    </row>
    <row r="76" spans="1:79" s="4" customFormat="1" ht="12.75" customHeight="1" x14ac:dyDescent="0.2">
      <c r="A76" s="56">
        <v>0</v>
      </c>
      <c r="B76" s="56"/>
      <c r="C76" s="56"/>
      <c r="D76" s="56"/>
      <c r="E76" s="56"/>
      <c r="F76" s="56"/>
      <c r="G76" s="114" t="s">
        <v>79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57"/>
      <c r="AA76" s="57"/>
      <c r="AB76" s="57"/>
      <c r="AC76" s="57"/>
      <c r="AD76" s="57"/>
      <c r="AE76" s="114"/>
      <c r="AF76" s="115"/>
      <c r="AG76" s="115"/>
      <c r="AH76" s="115"/>
      <c r="AI76" s="115"/>
      <c r="AJ76" s="115"/>
      <c r="AK76" s="115"/>
      <c r="AL76" s="115"/>
      <c r="AM76" s="115"/>
      <c r="AN76" s="116"/>
      <c r="AO76" s="117"/>
      <c r="AP76" s="117"/>
      <c r="AQ76" s="117"/>
      <c r="AR76" s="117"/>
      <c r="AS76" s="117"/>
      <c r="AT76" s="117"/>
      <c r="AU76" s="117"/>
      <c r="AV76" s="117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</row>
    <row r="77" spans="1:79" ht="25.5" customHeight="1" x14ac:dyDescent="0.2">
      <c r="A77" s="53">
        <v>0</v>
      </c>
      <c r="B77" s="53"/>
      <c r="C77" s="53"/>
      <c r="D77" s="53"/>
      <c r="E77" s="53"/>
      <c r="F77" s="53"/>
      <c r="G77" s="110" t="s">
        <v>80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106" t="s">
        <v>81</v>
      </c>
      <c r="AA77" s="106"/>
      <c r="AB77" s="106"/>
      <c r="AC77" s="106"/>
      <c r="AD77" s="106"/>
      <c r="AE77" s="110" t="s">
        <v>82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113">
        <f>70+70</f>
        <v>140</v>
      </c>
      <c r="AP77" s="113"/>
      <c r="AQ77" s="113"/>
      <c r="AR77" s="113"/>
      <c r="AS77" s="113"/>
      <c r="AT77" s="113"/>
      <c r="AU77" s="113"/>
      <c r="AV77" s="113"/>
      <c r="AW77" s="77">
        <v>2</v>
      </c>
      <c r="AX77" s="77"/>
      <c r="AY77" s="77"/>
      <c r="AZ77" s="77"/>
      <c r="BA77" s="77"/>
      <c r="BB77" s="77"/>
      <c r="BC77" s="77"/>
      <c r="BD77" s="77"/>
      <c r="BE77" s="77">
        <f t="shared" si="1"/>
        <v>142</v>
      </c>
      <c r="BF77" s="77"/>
      <c r="BG77" s="77"/>
      <c r="BH77" s="77"/>
      <c r="BI77" s="77"/>
      <c r="BJ77" s="77"/>
      <c r="BK77" s="77"/>
      <c r="BL77" s="77"/>
    </row>
    <row r="78" spans="1:79" ht="38.25" customHeight="1" x14ac:dyDescent="0.2">
      <c r="A78" s="53">
        <v>0</v>
      </c>
      <c r="B78" s="53"/>
      <c r="C78" s="53"/>
      <c r="D78" s="53"/>
      <c r="E78" s="53"/>
      <c r="F78" s="53"/>
      <c r="G78" s="110" t="s">
        <v>83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06" t="s">
        <v>81</v>
      </c>
      <c r="AA78" s="106"/>
      <c r="AB78" s="106"/>
      <c r="AC78" s="106"/>
      <c r="AD78" s="106"/>
      <c r="AE78" s="110" t="s">
        <v>82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113">
        <v>3</v>
      </c>
      <c r="AP78" s="113"/>
      <c r="AQ78" s="113"/>
      <c r="AR78" s="113"/>
      <c r="AS78" s="113"/>
      <c r="AT78" s="113"/>
      <c r="AU78" s="113"/>
      <c r="AV78" s="113"/>
      <c r="AW78" s="77">
        <v>3</v>
      </c>
      <c r="AX78" s="77"/>
      <c r="AY78" s="77"/>
      <c r="AZ78" s="77"/>
      <c r="BA78" s="77"/>
      <c r="BB78" s="77"/>
      <c r="BC78" s="77"/>
      <c r="BD78" s="77"/>
      <c r="BE78" s="77">
        <v>3</v>
      </c>
      <c r="BF78" s="77"/>
      <c r="BG78" s="77"/>
      <c r="BH78" s="77"/>
      <c r="BI78" s="77"/>
      <c r="BJ78" s="77"/>
      <c r="BK78" s="77"/>
      <c r="BL78" s="77"/>
    </row>
    <row r="79" spans="1:79" ht="12.75" customHeight="1" x14ac:dyDescent="0.2">
      <c r="A79" s="53">
        <v>0</v>
      </c>
      <c r="B79" s="53"/>
      <c r="C79" s="53"/>
      <c r="D79" s="53"/>
      <c r="E79" s="53"/>
      <c r="F79" s="53"/>
      <c r="G79" s="110" t="s">
        <v>84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06" t="s">
        <v>81</v>
      </c>
      <c r="AA79" s="106"/>
      <c r="AB79" s="106"/>
      <c r="AC79" s="106"/>
      <c r="AD79" s="106"/>
      <c r="AE79" s="110" t="s">
        <v>82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113">
        <f>49+37+10+3+4+4+2+8+3+70</f>
        <v>190</v>
      </c>
      <c r="AP79" s="113"/>
      <c r="AQ79" s="113"/>
      <c r="AR79" s="113"/>
      <c r="AS79" s="113"/>
      <c r="AT79" s="113"/>
      <c r="AU79" s="113"/>
      <c r="AV79" s="113"/>
      <c r="AW79" s="77">
        <v>1</v>
      </c>
      <c r="AX79" s="77"/>
      <c r="AY79" s="77"/>
      <c r="AZ79" s="77"/>
      <c r="BA79" s="77"/>
      <c r="BB79" s="77"/>
      <c r="BC79" s="77"/>
      <c r="BD79" s="77"/>
      <c r="BE79" s="77">
        <f t="shared" si="1"/>
        <v>191</v>
      </c>
      <c r="BF79" s="77"/>
      <c r="BG79" s="77"/>
      <c r="BH79" s="77"/>
      <c r="BI79" s="77"/>
      <c r="BJ79" s="77"/>
      <c r="BK79" s="77"/>
      <c r="BL79" s="77"/>
    </row>
    <row r="80" spans="1:79" ht="12.75" customHeight="1" x14ac:dyDescent="0.2">
      <c r="A80" s="53">
        <v>0</v>
      </c>
      <c r="B80" s="53"/>
      <c r="C80" s="53"/>
      <c r="D80" s="53"/>
      <c r="E80" s="53"/>
      <c r="F80" s="53"/>
      <c r="G80" s="110" t="s">
        <v>85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06" t="s">
        <v>86</v>
      </c>
      <c r="AA80" s="106"/>
      <c r="AB80" s="106"/>
      <c r="AC80" s="106"/>
      <c r="AD80" s="106"/>
      <c r="AE80" s="110" t="s">
        <v>82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113">
        <v>250</v>
      </c>
      <c r="AP80" s="113"/>
      <c r="AQ80" s="113"/>
      <c r="AR80" s="113"/>
      <c r="AS80" s="113"/>
      <c r="AT80" s="113"/>
      <c r="AU80" s="113"/>
      <c r="AV80" s="113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f t="shared" si="1"/>
        <v>250</v>
      </c>
      <c r="BF80" s="77"/>
      <c r="BG80" s="77"/>
      <c r="BH80" s="77"/>
      <c r="BI80" s="77"/>
      <c r="BJ80" s="77"/>
      <c r="BK80" s="77"/>
      <c r="BL80" s="77"/>
    </row>
    <row r="81" spans="1:64" ht="12.75" customHeight="1" x14ac:dyDescent="0.2">
      <c r="A81" s="53">
        <v>0</v>
      </c>
      <c r="B81" s="53"/>
      <c r="C81" s="53"/>
      <c r="D81" s="53"/>
      <c r="E81" s="53"/>
      <c r="F81" s="53"/>
      <c r="G81" s="110" t="s">
        <v>87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06" t="s">
        <v>88</v>
      </c>
      <c r="AA81" s="106"/>
      <c r="AB81" s="106"/>
      <c r="AC81" s="106"/>
      <c r="AD81" s="106"/>
      <c r="AE81" s="110" t="s">
        <v>82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113">
        <f>425000+1126944</f>
        <v>1551944</v>
      </c>
      <c r="AP81" s="113"/>
      <c r="AQ81" s="113"/>
      <c r="AR81" s="113"/>
      <c r="AS81" s="113"/>
      <c r="AT81" s="113"/>
      <c r="AU81" s="113"/>
      <c r="AV81" s="113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f t="shared" si="1"/>
        <v>1551944</v>
      </c>
      <c r="BF81" s="77"/>
      <c r="BG81" s="77"/>
      <c r="BH81" s="77"/>
      <c r="BI81" s="77"/>
      <c r="BJ81" s="77"/>
      <c r="BK81" s="77"/>
      <c r="BL81" s="77"/>
    </row>
    <row r="82" spans="1:64" s="4" customFormat="1" ht="12.75" customHeight="1" x14ac:dyDescent="0.2">
      <c r="A82" s="56">
        <v>0</v>
      </c>
      <c r="B82" s="56"/>
      <c r="C82" s="56"/>
      <c r="D82" s="56"/>
      <c r="E82" s="56"/>
      <c r="F82" s="56"/>
      <c r="G82" s="114" t="s">
        <v>89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57"/>
      <c r="AA82" s="57"/>
      <c r="AB82" s="57"/>
      <c r="AC82" s="57"/>
      <c r="AD82" s="57"/>
      <c r="AE82" s="114"/>
      <c r="AF82" s="115"/>
      <c r="AG82" s="115"/>
      <c r="AH82" s="115"/>
      <c r="AI82" s="115"/>
      <c r="AJ82" s="115"/>
      <c r="AK82" s="115"/>
      <c r="AL82" s="115"/>
      <c r="AM82" s="115"/>
      <c r="AN82" s="116"/>
      <c r="AO82" s="117"/>
      <c r="AP82" s="117"/>
      <c r="AQ82" s="117"/>
      <c r="AR82" s="117"/>
      <c r="AS82" s="117"/>
      <c r="AT82" s="117"/>
      <c r="AU82" s="117"/>
      <c r="AV82" s="117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</row>
    <row r="83" spans="1:64" ht="25.5" customHeight="1" x14ac:dyDescent="0.2">
      <c r="A83" s="53">
        <v>0</v>
      </c>
      <c r="B83" s="53"/>
      <c r="C83" s="53"/>
      <c r="D83" s="53"/>
      <c r="E83" s="53"/>
      <c r="F83" s="53"/>
      <c r="G83" s="110" t="s">
        <v>90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06" t="s">
        <v>72</v>
      </c>
      <c r="AA83" s="106"/>
      <c r="AB83" s="106"/>
      <c r="AC83" s="106"/>
      <c r="AD83" s="106"/>
      <c r="AE83" s="110" t="s">
        <v>73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113">
        <f>700+300</f>
        <v>1000</v>
      </c>
      <c r="AP83" s="113"/>
      <c r="AQ83" s="113"/>
      <c r="AR83" s="113"/>
      <c r="AS83" s="113"/>
      <c r="AT83" s="113"/>
      <c r="AU83" s="113"/>
      <c r="AV83" s="113"/>
      <c r="AW83" s="77">
        <v>67500</v>
      </c>
      <c r="AX83" s="77"/>
      <c r="AY83" s="77"/>
      <c r="AZ83" s="77"/>
      <c r="BA83" s="77"/>
      <c r="BB83" s="77"/>
      <c r="BC83" s="77"/>
      <c r="BD83" s="77"/>
      <c r="BE83" s="77">
        <f>AO83+AW83</f>
        <v>68500</v>
      </c>
      <c r="BF83" s="77"/>
      <c r="BG83" s="77"/>
      <c r="BH83" s="77"/>
      <c r="BI83" s="77"/>
      <c r="BJ83" s="77"/>
      <c r="BK83" s="77"/>
      <c r="BL83" s="77"/>
    </row>
    <row r="84" spans="1:64" ht="12.75" customHeight="1" x14ac:dyDescent="0.2">
      <c r="A84" s="53">
        <v>0</v>
      </c>
      <c r="B84" s="53"/>
      <c r="C84" s="53"/>
      <c r="D84" s="53"/>
      <c r="E84" s="53"/>
      <c r="F84" s="53"/>
      <c r="G84" s="110" t="s">
        <v>91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06" t="s">
        <v>72</v>
      </c>
      <c r="AA84" s="106"/>
      <c r="AB84" s="106"/>
      <c r="AC84" s="106"/>
      <c r="AD84" s="106"/>
      <c r="AE84" s="110" t="s">
        <v>73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113">
        <v>16333</v>
      </c>
      <c r="AP84" s="113"/>
      <c r="AQ84" s="113"/>
      <c r="AR84" s="113"/>
      <c r="AS84" s="113"/>
      <c r="AT84" s="113"/>
      <c r="AU84" s="113"/>
      <c r="AV84" s="113"/>
      <c r="AW84" s="77">
        <v>3200</v>
      </c>
      <c r="AX84" s="77"/>
      <c r="AY84" s="77"/>
      <c r="AZ84" s="77"/>
      <c r="BA84" s="77"/>
      <c r="BB84" s="77"/>
      <c r="BC84" s="77"/>
      <c r="BD84" s="77"/>
      <c r="BE84" s="77">
        <f t="shared" si="1"/>
        <v>19533</v>
      </c>
      <c r="BF84" s="77"/>
      <c r="BG84" s="77"/>
      <c r="BH84" s="77"/>
      <c r="BI84" s="77"/>
      <c r="BJ84" s="77"/>
      <c r="BK84" s="77"/>
      <c r="BL84" s="77"/>
    </row>
    <row r="85" spans="1:64" ht="25.5" customHeight="1" x14ac:dyDescent="0.2">
      <c r="A85" s="53">
        <v>0</v>
      </c>
      <c r="B85" s="53"/>
      <c r="C85" s="53"/>
      <c r="D85" s="53"/>
      <c r="E85" s="53"/>
      <c r="F85" s="53"/>
      <c r="G85" s="110" t="s">
        <v>77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06" t="s">
        <v>72</v>
      </c>
      <c r="AA85" s="106"/>
      <c r="AB85" s="106"/>
      <c r="AC85" s="106"/>
      <c r="AD85" s="106"/>
      <c r="AE85" s="110" t="s">
        <v>73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113">
        <v>10</v>
      </c>
      <c r="AP85" s="113"/>
      <c r="AQ85" s="113"/>
      <c r="AR85" s="113"/>
      <c r="AS85" s="113"/>
      <c r="AT85" s="113"/>
      <c r="AU85" s="113"/>
      <c r="AV85" s="113"/>
      <c r="AW85" s="77">
        <v>0</v>
      </c>
      <c r="AX85" s="77"/>
      <c r="AY85" s="77"/>
      <c r="AZ85" s="77"/>
      <c r="BA85" s="77"/>
      <c r="BB85" s="77"/>
      <c r="BC85" s="77"/>
      <c r="BD85" s="77"/>
      <c r="BE85" s="77">
        <f t="shared" si="1"/>
        <v>10</v>
      </c>
      <c r="BF85" s="77"/>
      <c r="BG85" s="77"/>
      <c r="BH85" s="77"/>
      <c r="BI85" s="77"/>
      <c r="BJ85" s="77"/>
      <c r="BK85" s="77"/>
      <c r="BL85" s="77"/>
    </row>
    <row r="86" spans="1:64" ht="38.25" customHeight="1" x14ac:dyDescent="0.2">
      <c r="A86" s="53">
        <v>0</v>
      </c>
      <c r="B86" s="53"/>
      <c r="C86" s="53"/>
      <c r="D86" s="53"/>
      <c r="E86" s="53"/>
      <c r="F86" s="53"/>
      <c r="G86" s="110" t="s">
        <v>92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06" t="s">
        <v>72</v>
      </c>
      <c r="AA86" s="106"/>
      <c r="AB86" s="106"/>
      <c r="AC86" s="106"/>
      <c r="AD86" s="106"/>
      <c r="AE86" s="110" t="s">
        <v>73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7">
        <v>76726</v>
      </c>
      <c r="AP86" s="77"/>
      <c r="AQ86" s="77"/>
      <c r="AR86" s="77"/>
      <c r="AS86" s="77"/>
      <c r="AT86" s="77"/>
      <c r="AU86" s="77"/>
      <c r="AV86" s="77"/>
      <c r="AW86" s="77">
        <v>128000</v>
      </c>
      <c r="AX86" s="77"/>
      <c r="AY86" s="77"/>
      <c r="AZ86" s="77"/>
      <c r="BA86" s="77"/>
      <c r="BB86" s="77"/>
      <c r="BC86" s="77"/>
      <c r="BD86" s="77"/>
      <c r="BE86" s="77">
        <f t="shared" si="1"/>
        <v>204726</v>
      </c>
      <c r="BF86" s="77"/>
      <c r="BG86" s="77"/>
      <c r="BH86" s="77"/>
      <c r="BI86" s="77"/>
      <c r="BJ86" s="77"/>
      <c r="BK86" s="77"/>
      <c r="BL86" s="77"/>
    </row>
    <row r="87" spans="1:64" ht="12.75" customHeight="1" x14ac:dyDescent="0.2">
      <c r="A87" s="53">
        <v>0</v>
      </c>
      <c r="B87" s="53"/>
      <c r="C87" s="53"/>
      <c r="D87" s="53"/>
      <c r="E87" s="53"/>
      <c r="F87" s="53"/>
      <c r="G87" s="110" t="s">
        <v>93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06" t="s">
        <v>94</v>
      </c>
      <c r="AA87" s="106"/>
      <c r="AB87" s="106"/>
      <c r="AC87" s="106"/>
      <c r="AD87" s="106"/>
      <c r="AE87" s="110" t="s">
        <v>95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77">
        <f>1.65+1.07</f>
        <v>2.7199999999999998</v>
      </c>
      <c r="AP87" s="77"/>
      <c r="AQ87" s="77"/>
      <c r="AR87" s="77"/>
      <c r="AS87" s="77"/>
      <c r="AT87" s="77"/>
      <c r="AU87" s="77"/>
      <c r="AV87" s="77"/>
      <c r="AW87" s="77">
        <v>0</v>
      </c>
      <c r="AX87" s="77"/>
      <c r="AY87" s="77"/>
      <c r="AZ87" s="77"/>
      <c r="BA87" s="77"/>
      <c r="BB87" s="77"/>
      <c r="BC87" s="77"/>
      <c r="BD87" s="77"/>
      <c r="BE87" s="77">
        <f t="shared" si="1"/>
        <v>2.7199999999999998</v>
      </c>
      <c r="BF87" s="77"/>
      <c r="BG87" s="77"/>
      <c r="BH87" s="77"/>
      <c r="BI87" s="77"/>
      <c r="BJ87" s="77"/>
      <c r="BK87" s="77"/>
      <c r="BL87" s="77"/>
    </row>
    <row r="88" spans="1:64" s="4" customFormat="1" ht="12.75" customHeight="1" x14ac:dyDescent="0.2">
      <c r="A88" s="56">
        <v>0</v>
      </c>
      <c r="B88" s="56"/>
      <c r="C88" s="56"/>
      <c r="D88" s="56"/>
      <c r="E88" s="56"/>
      <c r="F88" s="56"/>
      <c r="G88" s="114" t="s">
        <v>96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  <c r="Z88" s="57"/>
      <c r="AA88" s="57"/>
      <c r="AB88" s="57"/>
      <c r="AC88" s="57"/>
      <c r="AD88" s="57"/>
      <c r="AE88" s="114"/>
      <c r="AF88" s="115"/>
      <c r="AG88" s="115"/>
      <c r="AH88" s="115"/>
      <c r="AI88" s="115"/>
      <c r="AJ88" s="115"/>
      <c r="AK88" s="115"/>
      <c r="AL88" s="115"/>
      <c r="AM88" s="115"/>
      <c r="AN88" s="116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</row>
    <row r="89" spans="1:64" ht="12.75" customHeight="1" x14ac:dyDescent="0.2">
      <c r="A89" s="53">
        <v>0</v>
      </c>
      <c r="B89" s="53"/>
      <c r="C89" s="53"/>
      <c r="D89" s="53"/>
      <c r="E89" s="53"/>
      <c r="F89" s="53"/>
      <c r="G89" s="110" t="s">
        <v>97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06" t="s">
        <v>98</v>
      </c>
      <c r="AA89" s="106"/>
      <c r="AB89" s="106"/>
      <c r="AC89" s="106"/>
      <c r="AD89" s="106"/>
      <c r="AE89" s="110" t="s">
        <v>95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77">
        <v>100</v>
      </c>
      <c r="AP89" s="77"/>
      <c r="AQ89" s="77"/>
      <c r="AR89" s="77"/>
      <c r="AS89" s="77"/>
      <c r="AT89" s="77"/>
      <c r="AU89" s="77"/>
      <c r="AV89" s="77"/>
      <c r="AW89" s="77">
        <v>100</v>
      </c>
      <c r="AX89" s="77"/>
      <c r="AY89" s="77"/>
      <c r="AZ89" s="77"/>
      <c r="BA89" s="77"/>
      <c r="BB89" s="77"/>
      <c r="BC89" s="77"/>
      <c r="BD89" s="77"/>
      <c r="BE89" s="77">
        <v>100</v>
      </c>
      <c r="BF89" s="77"/>
      <c r="BG89" s="77"/>
      <c r="BH89" s="77"/>
      <c r="BI89" s="77"/>
      <c r="BJ89" s="77"/>
      <c r="BK89" s="77"/>
      <c r="BL89" s="77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45" t="s">
        <v>103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48" t="s">
        <v>104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52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ht="15.75" customHeight="1" x14ac:dyDescent="0.2">
      <c r="A94" s="55" t="s">
        <v>3</v>
      </c>
      <c r="B94" s="55"/>
      <c r="C94" s="55"/>
      <c r="D94" s="55"/>
      <c r="E94" s="55"/>
      <c r="F94" s="55"/>
    </row>
    <row r="95" spans="1:64" ht="13.15" customHeight="1" x14ac:dyDescent="0.2">
      <c r="A95" s="40" t="s">
        <v>102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64" x14ac:dyDescent="0.2">
      <c r="A96" s="42" t="s">
        <v>47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45" t="s">
        <v>118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48" t="s">
        <v>119</v>
      </c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</row>
    <row r="99" spans="1:59" x14ac:dyDescent="0.2">
      <c r="W99" s="39" t="s">
        <v>5</v>
      </c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O99" s="39" t="s">
        <v>52</v>
      </c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1:59" x14ac:dyDescent="0.2">
      <c r="A100" s="43">
        <v>44434</v>
      </c>
      <c r="B100" s="44"/>
      <c r="C100" s="44"/>
      <c r="D100" s="44"/>
      <c r="E100" s="44"/>
      <c r="F100" s="44"/>
      <c r="G100" s="44"/>
      <c r="H100" s="44"/>
    </row>
    <row r="101" spans="1:59" x14ac:dyDescent="0.2">
      <c r="A101" s="39" t="s">
        <v>45</v>
      </c>
      <c r="B101" s="39"/>
      <c r="C101" s="39"/>
      <c r="D101" s="39"/>
      <c r="E101" s="39"/>
      <c r="F101" s="39"/>
      <c r="G101" s="39"/>
      <c r="H101" s="39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320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D49:AB49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2:BL2"/>
    <mergeCell ref="AO6:BF6"/>
    <mergeCell ref="AO4:BL4"/>
    <mergeCell ref="W92:AM92"/>
    <mergeCell ref="W93:AM93"/>
    <mergeCell ref="BE66:BL66"/>
    <mergeCell ref="AO93:BG93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BE70:BL70"/>
    <mergeCell ref="BE72:BL72"/>
    <mergeCell ref="BE74:BL74"/>
    <mergeCell ref="BE76:BL76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8:C59"/>
    <mergeCell ref="D60:AA60"/>
    <mergeCell ref="AB60:AI60"/>
    <mergeCell ref="W99:AM99"/>
    <mergeCell ref="A67:F67"/>
    <mergeCell ref="A68:F68"/>
    <mergeCell ref="Z68:AD68"/>
    <mergeCell ref="A65:BL65"/>
    <mergeCell ref="A66:F66"/>
    <mergeCell ref="AE66:AN66"/>
    <mergeCell ref="AO92:BG92"/>
    <mergeCell ref="A94:F94"/>
    <mergeCell ref="A69:F69"/>
    <mergeCell ref="Z69:AD69"/>
    <mergeCell ref="AE69:AN69"/>
    <mergeCell ref="A92:V92"/>
  </mergeCells>
  <phoneticPr fontId="0" type="noConversion"/>
  <conditionalFormatting sqref="G69:L69">
    <cfRule type="cellIs" dxfId="47" priority="49" stopIfTrue="1" operator="equal">
      <formula>$G68</formula>
    </cfRule>
  </conditionalFormatting>
  <conditionalFormatting sqref="D49">
    <cfRule type="cellIs" dxfId="46" priority="50" stopIfTrue="1" operator="equal">
      <formula>$D48</formula>
    </cfRule>
  </conditionalFormatting>
  <conditionalFormatting sqref="A69:F69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D51">
    <cfRule type="cellIs" dxfId="43" priority="47" stopIfTrue="1" operator="equal">
      <formula>$D50</formula>
    </cfRule>
  </conditionalFormatting>
  <conditionalFormatting sqref="D52">
    <cfRule type="cellIs" dxfId="42" priority="46" stopIfTrue="1" operator="equal">
      <formula>$D51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51181102362204722" right="0.31496062992125984" top="1.1811023622047245" bottom="0.19685039370078741" header="0" footer="0"/>
  <pageSetup paperSize="9" scale="72" fitToHeight="500" orientation="landscape" r:id="rId1"/>
  <headerFooter alignWithMargins="0"/>
  <rowBreaks count="2" manualBreakCount="2">
    <brk id="32" max="63" man="1"/>
    <brk id="7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Yurii Lutsenko</cp:lastModifiedBy>
  <cp:lastPrinted>2021-05-26T08:29:57Z</cp:lastPrinted>
  <dcterms:created xsi:type="dcterms:W3CDTF">2016-08-15T09:54:21Z</dcterms:created>
  <dcterms:modified xsi:type="dcterms:W3CDTF">2021-08-27T06:28:26Z</dcterms:modified>
</cp:coreProperties>
</file>