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'Лист1'!$A$1:$D$68</definedName>
    <definedName name="_xlnm.Print_Area" localSheetId="1">'Лист2'!$A$1:$D$43</definedName>
  </definedNames>
  <calcPr fullCalcOnLoad="1"/>
</workbook>
</file>

<file path=xl/sharedStrings.xml><?xml version="1.0" encoding="utf-8"?>
<sst xmlns="http://schemas.openxmlformats.org/spreadsheetml/2006/main" count="145" uniqueCount="125">
  <si>
    <t>АКТИВ</t>
  </si>
  <si>
    <t>Код рядка</t>
  </si>
  <si>
    <t>На початок</t>
  </si>
  <si>
    <t xml:space="preserve">На кінець </t>
  </si>
  <si>
    <t>І. НЕОБОРОТНІ АКТИВИ</t>
  </si>
  <si>
    <t xml:space="preserve">Нематеріальні активи </t>
  </si>
  <si>
    <t xml:space="preserve">    Знос</t>
  </si>
  <si>
    <t xml:space="preserve">Основні засоби </t>
  </si>
  <si>
    <t xml:space="preserve">Інші необоротні матеріальні активи </t>
  </si>
  <si>
    <t>ІІ. ОБОРОТНІ АКТИВИ</t>
  </si>
  <si>
    <t>Матеріали і продукти харчування</t>
  </si>
  <si>
    <t>Малоцінні та швидкозношувані предмети</t>
  </si>
  <si>
    <t>Інші запаси</t>
  </si>
  <si>
    <t>Дебіторська заборгованість</t>
  </si>
  <si>
    <t xml:space="preserve">    Розрахунки із страхування </t>
  </si>
  <si>
    <t xml:space="preserve">    Розрахунки з відшкодування завданих збитків </t>
  </si>
  <si>
    <t xml:space="preserve">    Розрахунки за спеціальними видами платежів </t>
  </si>
  <si>
    <t xml:space="preserve">    Розрахунки з підзвітними особами</t>
  </si>
  <si>
    <t>Розрахунки за окремими програмами</t>
  </si>
  <si>
    <t>Короткострокові векселі одержані</t>
  </si>
  <si>
    <t>Інші кошти</t>
  </si>
  <si>
    <t>Рахунки в банках</t>
  </si>
  <si>
    <t xml:space="preserve">    Рахунки загального фонду </t>
  </si>
  <si>
    <t xml:space="preserve">    Рахунки спеціального фонду </t>
  </si>
  <si>
    <t xml:space="preserve">    Рахунки в іноземній валюті</t>
  </si>
  <si>
    <t xml:space="preserve">    Інші поточні рахунки </t>
  </si>
  <si>
    <t>Рахунки в казначействі загального фонду</t>
  </si>
  <si>
    <t>Рахунки в казначействі спеціального фонду</t>
  </si>
  <si>
    <t xml:space="preserve">    Спеціальні реєстраційні рахунки для обліку коштів, отриманих як  </t>
  </si>
  <si>
    <t xml:space="preserve">    плата за послуги</t>
  </si>
  <si>
    <t xml:space="preserve">    Спеціальні реєстраційні рахунки для обліку коштів, отриманих за </t>
  </si>
  <si>
    <t xml:space="preserve">    іншими джерелами власних надходжень</t>
  </si>
  <si>
    <t xml:space="preserve">    Спеціальні реєстраційні рахунки для обліку інших надходжень </t>
  </si>
  <si>
    <t xml:space="preserve">    спеціального фонду</t>
  </si>
  <si>
    <t xml:space="preserve">    Спеціальні реєстраційні рахунки для обліку коштів, отриманих на </t>
  </si>
  <si>
    <t xml:space="preserve">    виконання програм соціально-економічного та культурного розвитку </t>
  </si>
  <si>
    <t xml:space="preserve">    регіонів</t>
  </si>
  <si>
    <t>Інші рахунки в казначействі</t>
  </si>
  <si>
    <t>Каса</t>
  </si>
  <si>
    <t>ІІІ. ВИТРАТИ</t>
  </si>
  <si>
    <t xml:space="preserve">    Видатки за коштами, отриманими як плата за послуги </t>
  </si>
  <si>
    <t xml:space="preserve">    Видатки за коштами, отриманими на виконання програм соціально-</t>
  </si>
  <si>
    <t xml:space="preserve">    економічного та культурного розвитку регіонів</t>
  </si>
  <si>
    <t>БАЛАНС</t>
  </si>
  <si>
    <t>ПАСИВ</t>
  </si>
  <si>
    <t>На кінець</t>
  </si>
  <si>
    <t>І. ВЛАСНИЙ КАПІТАЛ</t>
  </si>
  <si>
    <t>Фонд у необоротних активах</t>
  </si>
  <si>
    <t>Фонд у малоцінних та швидкозношуваних предметах</t>
  </si>
  <si>
    <t>Результат виконання кошторису за загальним фондом</t>
  </si>
  <si>
    <t>Результат виконання кошторису за спеціальним фондом</t>
  </si>
  <si>
    <t>ІІ. ЗОБОВ’ЯЗАННЯ</t>
  </si>
  <si>
    <t xml:space="preserve">Довгострокові зобов’язання  </t>
  </si>
  <si>
    <t>Короткострокові позики</t>
  </si>
  <si>
    <t xml:space="preserve">Поточна заборгованість за довгостроковими зобов’язаннями </t>
  </si>
  <si>
    <t>Короткострокові векселі видані</t>
  </si>
  <si>
    <t>Кредиторська заборгованість</t>
  </si>
  <si>
    <t xml:space="preserve">    Розрахунки за спеціальними видами платежів  </t>
  </si>
  <si>
    <t xml:space="preserve">    Розрахунки із страхування  </t>
  </si>
  <si>
    <t xml:space="preserve">    Розрахунки зі стипендіатами </t>
  </si>
  <si>
    <r>
      <t xml:space="preserve">    </t>
    </r>
    <r>
      <rPr>
        <sz val="9"/>
        <rFont val="Times New Roman"/>
        <family val="1"/>
      </rPr>
      <t>Розрахунки за депозитними сумами</t>
    </r>
  </si>
  <si>
    <t xml:space="preserve">    Розрахунки за іншими операціями </t>
  </si>
  <si>
    <t>ІІІ. ДОХОДИ</t>
  </si>
  <si>
    <t>Доходи загального фонду</t>
  </si>
  <si>
    <t>Доходи спеціального фонду</t>
  </si>
  <si>
    <t xml:space="preserve">    Доходи за коштами, отриманими як плата за послуги</t>
  </si>
  <si>
    <t xml:space="preserve">    Доходи за іншими джерелами власних надходжень </t>
  </si>
  <si>
    <t xml:space="preserve">    Доходи за іншими надходженнями спеціального фонду </t>
  </si>
  <si>
    <t xml:space="preserve">    Доходи за коштами, отриманими на виконання програм</t>
  </si>
  <si>
    <t xml:space="preserve">    соціально-економічного та культурного розвитку регіонів</t>
  </si>
  <si>
    <t>Продовження додатка 1</t>
  </si>
  <si>
    <t>Назва рахунку позабалансового обліку</t>
  </si>
  <si>
    <t>Надходження</t>
  </si>
  <si>
    <t>Вибуття</t>
  </si>
  <si>
    <t>01 "Орендовані необоротні активи"</t>
  </si>
  <si>
    <t>02 "Активи на відповідальному зберіганні"</t>
  </si>
  <si>
    <t>04 "Непередбачені активи і зобов'язання "</t>
  </si>
  <si>
    <t>05 " Гарантії та забезпечення "</t>
  </si>
  <si>
    <t>07 " Списані активи та зобов'язання "</t>
  </si>
  <si>
    <t>звітного періоду</t>
  </si>
  <si>
    <t>звітного року</t>
  </si>
  <si>
    <t>( року )</t>
  </si>
  <si>
    <t xml:space="preserve">    Розрахунки з постачальниками, підрядниками  за товари ,                              роботи й послуги</t>
  </si>
  <si>
    <r>
      <t xml:space="preserve">    </t>
    </r>
    <r>
      <rPr>
        <sz val="9"/>
        <rFont val="Times New Roman"/>
        <family val="1"/>
      </rPr>
      <t xml:space="preserve">Розрахунки за іншими операціями </t>
    </r>
  </si>
  <si>
    <t xml:space="preserve">    Розрахунки з постачальниками, підрядниками  за товари ,                                        роботи й послуги</t>
  </si>
  <si>
    <t>Код              рядка</t>
  </si>
  <si>
    <t>Залишок на кінець звітного періоду                 ( року )</t>
  </si>
  <si>
    <t>( підпис )</t>
  </si>
  <si>
    <t>Залишок на  початок звітного року</t>
  </si>
  <si>
    <t>Розрахунки за операціями з внутрівідомчої передачі запасів</t>
  </si>
  <si>
    <t>Видатки та надання кредитів загального фонду</t>
  </si>
  <si>
    <t>Видатки та надання кредитів спеціального фонду</t>
  </si>
  <si>
    <t xml:space="preserve">    Видатки та надання кредитів за іншими надходженнями спеціального фонду</t>
  </si>
  <si>
    <t xml:space="preserve">    Розрахунки із заробітної плати та інших виплат</t>
  </si>
  <si>
    <t>( ініціали, прізвище )</t>
  </si>
  <si>
    <t xml:space="preserve">    Балансова (залишкова) вартість </t>
  </si>
  <si>
    <t xml:space="preserve">    Первісна (переоцінена) вартість </t>
  </si>
  <si>
    <t>Довгострокові фінансові інвестиції</t>
  </si>
  <si>
    <t xml:space="preserve">    Розрахунки із податків і зборів</t>
  </si>
  <si>
    <t xml:space="preserve">    Грошові кошти в дорозі </t>
  </si>
  <si>
    <r>
      <t xml:space="preserve">   </t>
    </r>
    <r>
      <rPr>
        <sz val="9"/>
        <rFont val="Times New Roman"/>
        <family val="1"/>
      </rPr>
      <t>Грошові документи</t>
    </r>
  </si>
  <si>
    <t>Поточні фінансові інвестиції</t>
  </si>
  <si>
    <t>Фонд у фінансових інвестиціях</t>
  </si>
  <si>
    <t>06 " Передані (видані) активи відповідно до законодавства "</t>
  </si>
  <si>
    <t>08 " Бланки документів суворої звітності "</t>
  </si>
  <si>
    <t xml:space="preserve"> </t>
  </si>
  <si>
    <t>071 " Списана дебіторська заборгованість "</t>
  </si>
  <si>
    <t xml:space="preserve">    Накопичена амортизація</t>
  </si>
  <si>
    <t>Незавершені капітальні  інвестиції в необоротні активи</t>
  </si>
  <si>
    <t xml:space="preserve">    Видатки та надання кредитів за іншими джерелами власних надходжень </t>
  </si>
  <si>
    <t>Інші витрати</t>
  </si>
  <si>
    <t>Капітал у дооцінках</t>
  </si>
  <si>
    <t>Доходи майбутніх періодів</t>
  </si>
  <si>
    <t>Інші доходи</t>
  </si>
  <si>
    <t>041 "Непередбачені активи "</t>
  </si>
  <si>
    <t>042 "Непередбачені зобов'язання "</t>
  </si>
  <si>
    <t>072 " Невідшкодовані нестачіі і втрати від псування цінностей"</t>
  </si>
  <si>
    <t>Разом (10+20+30+40+50+60+70)</t>
  </si>
  <si>
    <t>РОЗШИФРОВКА  ПОЗАБАЛАНСОВИХ  РАХУНКІВ</t>
  </si>
  <si>
    <t xml:space="preserve">Керівник                                                              </t>
  </si>
  <si>
    <t>____________________</t>
  </si>
  <si>
    <t>Т.В.Куліш</t>
  </si>
  <si>
    <t xml:space="preserve">В.о. головного бухгалтера                      </t>
  </si>
  <si>
    <r>
      <t>“</t>
    </r>
    <r>
      <rPr>
        <u val="single"/>
        <sz val="9"/>
        <rFont val="Times New Roman"/>
        <family val="1"/>
      </rPr>
      <t>11</t>
    </r>
    <r>
      <rPr>
        <sz val="9"/>
        <rFont val="Times New Roman"/>
        <family val="1"/>
      </rPr>
      <t xml:space="preserve">” </t>
    </r>
    <r>
      <rPr>
        <u val="single"/>
        <sz val="9"/>
        <rFont val="Times New Roman"/>
        <family val="1"/>
      </rPr>
      <t xml:space="preserve"> липня</t>
    </r>
    <r>
      <rPr>
        <sz val="9"/>
        <rFont val="Times New Roman"/>
        <family val="1"/>
      </rPr>
      <t xml:space="preserve">  2016 року</t>
    </r>
  </si>
  <si>
    <t>А.В.Лобас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</si>
</sst>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[$€-2]\ ###,000_);[Red]\([$€-2]\ ###,000\)"/>
  </numFmts>
  <fonts count="28"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4"/>
      <color indexed="8"/>
      <name val="Times New Roman"/>
      <family val="1"/>
    </font>
    <font>
      <b/>
      <sz val="4"/>
      <name val="Times New Roman"/>
      <family val="1"/>
    </font>
    <font>
      <sz val="8"/>
      <name val="Arial Cyr"/>
      <family val="2"/>
    </font>
    <font>
      <sz val="12"/>
      <name val="Arial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9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 wrapText="1"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Fill="1" applyBorder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171" fontId="19" fillId="3" borderId="2" xfId="2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2" fontId="22" fillId="0" borderId="12" xfId="0" applyNumberFormat="1" applyFont="1" applyBorder="1" applyAlignment="1">
      <alignment horizontal="center" vertical="center"/>
    </xf>
    <xf numFmtId="2" fontId="22" fillId="0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2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2" fontId="0" fillId="0" borderId="0" xfId="0" applyNumberFormat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171" fontId="19" fillId="0" borderId="1" xfId="20" applyFont="1" applyBorder="1" applyAlignment="1">
      <alignment horizontal="center" vertical="center"/>
    </xf>
    <xf numFmtId="171" fontId="19" fillId="0" borderId="3" xfId="20" applyFont="1" applyBorder="1" applyAlignment="1">
      <alignment horizontal="center" vertical="center"/>
    </xf>
    <xf numFmtId="171" fontId="22" fillId="0" borderId="12" xfId="20" applyFont="1" applyFill="1" applyBorder="1" applyAlignment="1">
      <alignment horizontal="center" vertical="center"/>
    </xf>
    <xf numFmtId="171" fontId="22" fillId="0" borderId="12" xfId="20" applyFont="1" applyBorder="1" applyAlignment="1">
      <alignment horizontal="right" vertical="center"/>
    </xf>
    <xf numFmtId="171" fontId="22" fillId="0" borderId="2" xfId="20" applyFont="1" applyFill="1" applyBorder="1" applyAlignment="1">
      <alignment horizontal="center" vertical="center"/>
    </xf>
    <xf numFmtId="171" fontId="22" fillId="0" borderId="1" xfId="20" applyFont="1" applyBorder="1" applyAlignment="1">
      <alignment horizontal="center" vertical="center"/>
    </xf>
    <xf numFmtId="171" fontId="22" fillId="0" borderId="2" xfId="20" applyFont="1" applyBorder="1" applyAlignment="1">
      <alignment horizontal="center" vertical="center"/>
    </xf>
    <xf numFmtId="171" fontId="19" fillId="3" borderId="2" xfId="20" applyFont="1" applyFill="1" applyBorder="1" applyAlignment="1">
      <alignment horizontal="right" vertical="center"/>
    </xf>
    <xf numFmtId="171" fontId="19" fillId="0" borderId="12" xfId="20" applyFont="1" applyBorder="1" applyAlignment="1">
      <alignment horizontal="right" vertical="center"/>
    </xf>
    <xf numFmtId="171" fontId="19" fillId="0" borderId="12" xfId="20" applyFont="1" applyFill="1" applyBorder="1" applyAlignment="1">
      <alignment horizontal="center" vertical="center"/>
    </xf>
    <xf numFmtId="171" fontId="19" fillId="0" borderId="3" xfId="20" applyFont="1" applyBorder="1" applyAlignment="1">
      <alignment horizontal="right" vertical="center"/>
    </xf>
    <xf numFmtId="171" fontId="0" fillId="0" borderId="3" xfId="20" applyFont="1" applyBorder="1" applyAlignment="1">
      <alignment horizontal="right" vertical="center"/>
    </xf>
    <xf numFmtId="171" fontId="17" fillId="0" borderId="4" xfId="20" applyFont="1" applyBorder="1" applyAlignment="1">
      <alignment horizontal="center" vertical="top" wrapText="1"/>
    </xf>
    <xf numFmtId="171" fontId="22" fillId="0" borderId="3" xfId="20" applyFont="1" applyBorder="1" applyAlignment="1">
      <alignment horizontal="center" vertical="center"/>
    </xf>
    <xf numFmtId="171" fontId="0" fillId="0" borderId="0" xfId="0" applyNumberFormat="1" applyAlignment="1">
      <alignment/>
    </xf>
    <xf numFmtId="2" fontId="0" fillId="0" borderId="15" xfId="0" applyNumberFormat="1" applyBorder="1" applyAlignment="1">
      <alignment horizontal="center" vertical="center"/>
    </xf>
    <xf numFmtId="0" fontId="18" fillId="0" borderId="1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justify"/>
    </xf>
    <xf numFmtId="43" fontId="0" fillId="0" borderId="0" xfId="0" applyNumberFormat="1" applyAlignment="1">
      <alignment/>
    </xf>
    <xf numFmtId="171" fontId="0" fillId="0" borderId="0" xfId="20" applyAlignment="1">
      <alignment/>
    </xf>
    <xf numFmtId="171" fontId="22" fillId="0" borderId="0" xfId="20" applyFont="1" applyBorder="1" applyAlignment="1">
      <alignment horizontal="center" vertical="center"/>
    </xf>
    <xf numFmtId="171" fontId="22" fillId="0" borderId="0" xfId="2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1" fontId="17" fillId="0" borderId="4" xfId="2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71" fontId="17" fillId="0" borderId="4" xfId="20" applyFont="1" applyBorder="1" applyAlignment="1">
      <alignment vertical="top" wrapText="1"/>
    </xf>
    <xf numFmtId="171" fontId="22" fillId="0" borderId="8" xfId="20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1" fontId="19" fillId="0" borderId="1" xfId="20" applyFont="1" applyBorder="1" applyAlignment="1">
      <alignment horizontal="center" vertical="center"/>
    </xf>
    <xf numFmtId="171" fontId="19" fillId="0" borderId="3" xfId="2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top" wrapText="1"/>
    </xf>
    <xf numFmtId="0" fontId="21" fillId="2" borderId="12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71" fontId="19" fillId="0" borderId="1" xfId="20" applyFont="1" applyFill="1" applyBorder="1" applyAlignment="1">
      <alignment horizontal="center" vertical="center"/>
    </xf>
    <xf numFmtId="171" fontId="19" fillId="0" borderId="10" xfId="20" applyFont="1" applyFill="1" applyBorder="1" applyAlignment="1">
      <alignment horizontal="center" vertical="center"/>
    </xf>
    <xf numFmtId="171" fontId="19" fillId="0" borderId="3" xfId="20" applyFont="1" applyFill="1" applyBorder="1" applyAlignment="1">
      <alignment horizontal="center" vertical="center"/>
    </xf>
    <xf numFmtId="171" fontId="22" fillId="0" borderId="1" xfId="20" applyFont="1" applyBorder="1" applyAlignment="1">
      <alignment horizontal="center" vertical="center"/>
    </xf>
    <xf numFmtId="171" fontId="22" fillId="0" borderId="3" xfId="2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0" fillId="2" borderId="11" xfId="0" applyFont="1" applyFill="1" applyBorder="1" applyAlignment="1">
      <alignment horizontal="center" vertical="top" wrapText="1"/>
    </xf>
    <xf numFmtId="0" fontId="20" fillId="2" borderId="16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0" sqref="E30"/>
    </sheetView>
  </sheetViews>
  <sheetFormatPr defaultColWidth="9.00390625" defaultRowHeight="12.75"/>
  <cols>
    <col min="1" max="1" width="58.25390625" style="0" customWidth="1"/>
    <col min="2" max="2" width="10.875" style="0" customWidth="1"/>
    <col min="3" max="3" width="23.375" style="0" customWidth="1"/>
    <col min="4" max="4" width="24.625" style="0" customWidth="1"/>
    <col min="5" max="5" width="18.25390625" style="0" customWidth="1"/>
    <col min="6" max="6" width="16.625" style="0" customWidth="1"/>
  </cols>
  <sheetData>
    <row r="1" spans="3:4" ht="15.75" customHeight="1">
      <c r="C1" s="145" t="s">
        <v>70</v>
      </c>
      <c r="D1" s="145"/>
    </row>
    <row r="2" spans="1:4" ht="12.75" customHeight="1">
      <c r="A2" s="132" t="s">
        <v>0</v>
      </c>
      <c r="B2" s="142" t="s">
        <v>1</v>
      </c>
      <c r="C2" s="74" t="s">
        <v>2</v>
      </c>
      <c r="D2" s="1" t="s">
        <v>3</v>
      </c>
    </row>
    <row r="3" spans="1:4" ht="12.75" customHeight="1">
      <c r="A3" s="133"/>
      <c r="B3" s="143"/>
      <c r="C3" s="75" t="s">
        <v>80</v>
      </c>
      <c r="D3" s="71" t="s">
        <v>79</v>
      </c>
    </row>
    <row r="4" spans="1:4" ht="15.75" customHeight="1">
      <c r="A4" s="134"/>
      <c r="B4" s="144"/>
      <c r="C4" s="76"/>
      <c r="D4" s="72" t="s">
        <v>81</v>
      </c>
    </row>
    <row r="5" spans="1:4" ht="15.75" customHeight="1">
      <c r="A5" s="67">
        <v>1</v>
      </c>
      <c r="B5" s="67">
        <v>2</v>
      </c>
      <c r="C5" s="68">
        <v>3</v>
      </c>
      <c r="D5" s="68">
        <v>4</v>
      </c>
    </row>
    <row r="6" spans="1:4" ht="15.75">
      <c r="A6" s="47" t="s">
        <v>4</v>
      </c>
      <c r="B6" s="146"/>
      <c r="C6" s="147"/>
      <c r="D6" s="118"/>
    </row>
    <row r="7" spans="1:4" ht="15.75">
      <c r="A7" s="41" t="s">
        <v>5</v>
      </c>
      <c r="B7" s="2"/>
      <c r="C7" s="99"/>
      <c r="D7" s="23"/>
    </row>
    <row r="8" spans="1:4" ht="15.75">
      <c r="A8" s="13" t="s">
        <v>95</v>
      </c>
      <c r="B8" s="101">
        <v>110</v>
      </c>
      <c r="C8" s="92">
        <v>0</v>
      </c>
      <c r="D8" s="92">
        <v>0</v>
      </c>
    </row>
    <row r="9" spans="1:4" ht="15.75">
      <c r="A9" s="13" t="s">
        <v>107</v>
      </c>
      <c r="B9" s="101">
        <v>111</v>
      </c>
      <c r="C9" s="92">
        <v>0</v>
      </c>
      <c r="D9" s="92">
        <v>0</v>
      </c>
    </row>
    <row r="10" spans="1:4" ht="15.75">
      <c r="A10" s="13" t="s">
        <v>96</v>
      </c>
      <c r="B10" s="101">
        <v>112</v>
      </c>
      <c r="C10" s="92">
        <v>0</v>
      </c>
      <c r="D10" s="92">
        <v>0</v>
      </c>
    </row>
    <row r="11" spans="1:4" ht="15.75">
      <c r="A11" s="42" t="s">
        <v>7</v>
      </c>
      <c r="B11" s="2"/>
      <c r="C11" s="100"/>
      <c r="D11" s="50"/>
    </row>
    <row r="12" spans="1:6" ht="14.25">
      <c r="A12" s="13" t="s">
        <v>95</v>
      </c>
      <c r="B12" s="17">
        <v>120</v>
      </c>
      <c r="C12" s="87">
        <f>C14-C13</f>
        <v>17748370.869999997</v>
      </c>
      <c r="D12" s="87">
        <f>D14-D13</f>
        <v>122995556.47999999</v>
      </c>
      <c r="F12" s="24"/>
    </row>
    <row r="13" spans="1:6" ht="14.25">
      <c r="A13" s="13" t="s">
        <v>6</v>
      </c>
      <c r="B13" s="17">
        <v>121</v>
      </c>
      <c r="C13" s="87">
        <v>53028463.13</v>
      </c>
      <c r="D13" s="87">
        <v>53766134.56</v>
      </c>
      <c r="E13" s="24"/>
      <c r="F13" s="24"/>
    </row>
    <row r="14" spans="1:6" ht="14.25">
      <c r="A14" s="13" t="s">
        <v>96</v>
      </c>
      <c r="B14" s="17">
        <v>122</v>
      </c>
      <c r="C14" s="87">
        <v>70776834</v>
      </c>
      <c r="D14" s="87">
        <v>176761691.04</v>
      </c>
      <c r="E14" s="104"/>
      <c r="F14" s="24"/>
    </row>
    <row r="15" spans="1:4" ht="15.75">
      <c r="A15" s="42" t="s">
        <v>8</v>
      </c>
      <c r="B15" s="2"/>
      <c r="C15" s="51"/>
      <c r="D15" s="51"/>
    </row>
    <row r="16" spans="1:6" ht="14.25">
      <c r="A16" s="13" t="s">
        <v>95</v>
      </c>
      <c r="B16" s="17">
        <v>130</v>
      </c>
      <c r="C16" s="86">
        <f>C18-C17</f>
        <v>7624017</v>
      </c>
      <c r="D16" s="86">
        <f>D18-D17</f>
        <v>6567254.840000001</v>
      </c>
      <c r="E16" s="24"/>
      <c r="F16" s="24"/>
    </row>
    <row r="17" spans="1:4" ht="14.25">
      <c r="A17" s="13" t="s">
        <v>6</v>
      </c>
      <c r="B17" s="17">
        <v>131</v>
      </c>
      <c r="C17" s="86">
        <v>7630833.01</v>
      </c>
      <c r="D17" s="86">
        <v>6574073.05</v>
      </c>
    </row>
    <row r="18" spans="1:6" ht="14.25">
      <c r="A18" s="13" t="s">
        <v>96</v>
      </c>
      <c r="B18" s="17">
        <v>132</v>
      </c>
      <c r="C18" s="86">
        <v>15254850.01</v>
      </c>
      <c r="D18" s="86">
        <v>13141327.89</v>
      </c>
      <c r="E18" s="98"/>
      <c r="F18" s="104"/>
    </row>
    <row r="19" spans="1:4" ht="18" customHeight="1">
      <c r="A19" s="43" t="s">
        <v>108</v>
      </c>
      <c r="B19" s="17">
        <v>140</v>
      </c>
      <c r="C19" s="93">
        <v>0</v>
      </c>
      <c r="D19" s="93">
        <v>0</v>
      </c>
    </row>
    <row r="20" spans="1:4" ht="18" customHeight="1">
      <c r="A20" s="43" t="s">
        <v>97</v>
      </c>
      <c r="B20" s="109">
        <v>145</v>
      </c>
      <c r="C20" s="93">
        <v>0</v>
      </c>
      <c r="D20" s="93">
        <v>0</v>
      </c>
    </row>
    <row r="21" spans="1:4" ht="15" customHeight="1">
      <c r="A21" s="47" t="s">
        <v>9</v>
      </c>
      <c r="B21" s="146"/>
      <c r="C21" s="147"/>
      <c r="D21" s="118"/>
    </row>
    <row r="22" spans="1:6" ht="18" customHeight="1">
      <c r="A22" s="43" t="s">
        <v>10</v>
      </c>
      <c r="B22" s="38">
        <v>150</v>
      </c>
      <c r="C22" s="88">
        <v>719313.13</v>
      </c>
      <c r="D22" s="88">
        <v>944709.09</v>
      </c>
      <c r="E22" s="33"/>
      <c r="F22" s="24"/>
    </row>
    <row r="23" spans="1:6" ht="17.25" customHeight="1">
      <c r="A23" s="43" t="s">
        <v>11</v>
      </c>
      <c r="B23" s="17">
        <v>160</v>
      </c>
      <c r="C23" s="88">
        <v>241026.98</v>
      </c>
      <c r="D23" s="88">
        <v>395011.58</v>
      </c>
      <c r="E23" s="33"/>
      <c r="F23" s="24"/>
    </row>
    <row r="24" spans="1:4" ht="15.75">
      <c r="A24" s="43" t="s">
        <v>12</v>
      </c>
      <c r="B24" s="17">
        <v>170</v>
      </c>
      <c r="C24" s="93">
        <v>0</v>
      </c>
      <c r="D24" s="93">
        <v>0</v>
      </c>
    </row>
    <row r="25" spans="1:6" ht="15.75">
      <c r="A25" s="44" t="s">
        <v>13</v>
      </c>
      <c r="B25" s="37">
        <v>180</v>
      </c>
      <c r="C25" s="89">
        <f>C26+C27+C28+C29+C30+C31+C32</f>
        <v>43536.96</v>
      </c>
      <c r="D25" s="89">
        <f>D26+D27+D28+D29+D30+D31+D32</f>
        <v>61233.33</v>
      </c>
      <c r="F25" s="105"/>
    </row>
    <row r="26" spans="1:4" ht="28.5" customHeight="1">
      <c r="A26" s="78" t="s">
        <v>84</v>
      </c>
      <c r="B26" s="17">
        <v>181</v>
      </c>
      <c r="C26" s="93">
        <v>0</v>
      </c>
      <c r="D26" s="86">
        <v>25037.64</v>
      </c>
    </row>
    <row r="27" spans="1:4" ht="15.75">
      <c r="A27" s="111" t="s">
        <v>98</v>
      </c>
      <c r="B27" s="17">
        <v>182</v>
      </c>
      <c r="C27" s="93">
        <v>0</v>
      </c>
      <c r="D27" s="93">
        <v>0</v>
      </c>
    </row>
    <row r="28" spans="1:4" ht="15.75">
      <c r="A28" s="111" t="s">
        <v>14</v>
      </c>
      <c r="B28" s="17">
        <v>183</v>
      </c>
      <c r="C28" s="93">
        <v>0</v>
      </c>
      <c r="D28" s="93">
        <v>0</v>
      </c>
    </row>
    <row r="29" spans="1:4" ht="15" customHeight="1">
      <c r="A29" s="111" t="s">
        <v>15</v>
      </c>
      <c r="B29" s="17">
        <v>184</v>
      </c>
      <c r="C29" s="93">
        <v>0</v>
      </c>
      <c r="D29" s="93">
        <v>0</v>
      </c>
    </row>
    <row r="30" spans="1:4" ht="15.75" customHeight="1">
      <c r="A30" s="111" t="s">
        <v>16</v>
      </c>
      <c r="B30" s="17">
        <v>185</v>
      </c>
      <c r="C30" s="88">
        <v>43536.96</v>
      </c>
      <c r="D30" s="88">
        <v>36195.69</v>
      </c>
    </row>
    <row r="31" spans="1:4" ht="15.75">
      <c r="A31" s="111" t="s">
        <v>17</v>
      </c>
      <c r="B31" s="17">
        <v>186</v>
      </c>
      <c r="C31" s="93">
        <v>0</v>
      </c>
      <c r="D31" s="93">
        <v>0</v>
      </c>
    </row>
    <row r="32" spans="1:6" ht="15.75">
      <c r="A32" s="110" t="s">
        <v>83</v>
      </c>
      <c r="B32" s="17">
        <v>187</v>
      </c>
      <c r="C32" s="93">
        <v>0</v>
      </c>
      <c r="D32" s="93">
        <v>0</v>
      </c>
      <c r="F32" s="106"/>
    </row>
    <row r="33" spans="1:5" ht="14.25" customHeight="1">
      <c r="A33" s="42" t="s">
        <v>89</v>
      </c>
      <c r="B33" s="17">
        <v>190</v>
      </c>
      <c r="C33" s="93">
        <v>0</v>
      </c>
      <c r="D33" s="93">
        <v>0</v>
      </c>
      <c r="E33" s="107"/>
    </row>
    <row r="34" spans="1:4" ht="15.75">
      <c r="A34" s="43" t="s">
        <v>18</v>
      </c>
      <c r="B34" s="17">
        <v>200</v>
      </c>
      <c r="C34" s="93">
        <v>0</v>
      </c>
      <c r="D34" s="93">
        <v>0</v>
      </c>
    </row>
    <row r="35" spans="1:4" ht="15.75">
      <c r="A35" s="43" t="s">
        <v>19</v>
      </c>
      <c r="B35" s="17">
        <v>210</v>
      </c>
      <c r="C35" s="93">
        <v>0</v>
      </c>
      <c r="D35" s="93">
        <v>0</v>
      </c>
    </row>
    <row r="36" spans="1:4" ht="15.75">
      <c r="A36" s="43" t="s">
        <v>20</v>
      </c>
      <c r="B36" s="17">
        <v>220</v>
      </c>
      <c r="C36" s="93">
        <v>0</v>
      </c>
      <c r="D36" s="93">
        <f>D37</f>
        <v>0</v>
      </c>
    </row>
    <row r="37" spans="1:4" ht="15.75">
      <c r="A37" s="110" t="s">
        <v>100</v>
      </c>
      <c r="B37" s="17">
        <v>221</v>
      </c>
      <c r="C37" s="93">
        <v>0</v>
      </c>
      <c r="D37" s="93">
        <v>0</v>
      </c>
    </row>
    <row r="38" spans="1:4" ht="15.75">
      <c r="A38" s="111" t="s">
        <v>99</v>
      </c>
      <c r="B38" s="17">
        <v>222</v>
      </c>
      <c r="C38" s="93">
        <v>0</v>
      </c>
      <c r="D38" s="93">
        <v>0</v>
      </c>
    </row>
    <row r="39" spans="1:4" ht="15.75">
      <c r="A39" s="43" t="s">
        <v>21</v>
      </c>
      <c r="B39" s="17">
        <v>240</v>
      </c>
      <c r="C39" s="93">
        <v>0</v>
      </c>
      <c r="D39" s="93">
        <v>0</v>
      </c>
    </row>
    <row r="40" spans="1:4" ht="15.75">
      <c r="A40" s="14" t="s">
        <v>22</v>
      </c>
      <c r="B40" s="17">
        <v>241</v>
      </c>
      <c r="C40" s="93">
        <v>0</v>
      </c>
      <c r="D40" s="93">
        <v>0</v>
      </c>
    </row>
    <row r="41" spans="1:4" ht="15.75">
      <c r="A41" s="14" t="s">
        <v>23</v>
      </c>
      <c r="B41" s="17">
        <v>242</v>
      </c>
      <c r="C41" s="93">
        <v>0</v>
      </c>
      <c r="D41" s="93">
        <v>0</v>
      </c>
    </row>
    <row r="42" spans="1:4" ht="15.75">
      <c r="A42" s="14" t="s">
        <v>24</v>
      </c>
      <c r="B42" s="17">
        <v>243</v>
      </c>
      <c r="C42" s="93">
        <v>0</v>
      </c>
      <c r="D42" s="93">
        <v>0</v>
      </c>
    </row>
    <row r="43" spans="1:4" ht="15.75">
      <c r="A43" s="14" t="s">
        <v>25</v>
      </c>
      <c r="B43" s="17">
        <v>244</v>
      </c>
      <c r="C43" s="93">
        <v>0</v>
      </c>
      <c r="D43" s="93">
        <v>0</v>
      </c>
    </row>
    <row r="44" spans="1:4" ht="15.75" customHeight="1">
      <c r="A44" s="43" t="s">
        <v>26</v>
      </c>
      <c r="B44" s="17">
        <v>250</v>
      </c>
      <c r="C44" s="93">
        <v>0</v>
      </c>
      <c r="D44" s="86">
        <v>22636.19</v>
      </c>
    </row>
    <row r="45" spans="1:6" ht="18" customHeight="1">
      <c r="A45" s="44" t="s">
        <v>27</v>
      </c>
      <c r="B45" s="37">
        <v>260</v>
      </c>
      <c r="C45" s="89">
        <f>C46+C48+C50+C52</f>
        <v>543783.73</v>
      </c>
      <c r="D45" s="89">
        <f>D46+D48+D50+D52</f>
        <v>413745.63999999996</v>
      </c>
      <c r="E45" s="24"/>
      <c r="F45" s="24"/>
    </row>
    <row r="46" spans="1:6" ht="11.25" customHeight="1">
      <c r="A46" s="36" t="s">
        <v>28</v>
      </c>
      <c r="B46" s="128">
        <v>261</v>
      </c>
      <c r="C46" s="138">
        <v>537058</v>
      </c>
      <c r="D46" s="138">
        <v>405119.91</v>
      </c>
      <c r="F46" s="24"/>
    </row>
    <row r="47" spans="1:4" ht="11.25" customHeight="1">
      <c r="A47" s="39" t="s">
        <v>29</v>
      </c>
      <c r="B47" s="129"/>
      <c r="C47" s="139"/>
      <c r="D47" s="139"/>
    </row>
    <row r="48" spans="1:4" ht="12" customHeight="1">
      <c r="A48" s="35" t="s">
        <v>30</v>
      </c>
      <c r="B48" s="140">
        <v>262</v>
      </c>
      <c r="C48" s="138">
        <v>6725.73</v>
      </c>
      <c r="D48" s="138">
        <v>8625.73</v>
      </c>
    </row>
    <row r="49" spans="1:4" ht="11.25" customHeight="1">
      <c r="A49" s="40" t="s">
        <v>31</v>
      </c>
      <c r="B49" s="141"/>
      <c r="C49" s="139"/>
      <c r="D49" s="139"/>
    </row>
    <row r="50" spans="1:4" ht="12" customHeight="1">
      <c r="A50" s="35" t="s">
        <v>32</v>
      </c>
      <c r="B50" s="140">
        <v>263</v>
      </c>
      <c r="C50" s="135">
        <v>0</v>
      </c>
      <c r="D50" s="135">
        <v>0</v>
      </c>
    </row>
    <row r="51" spans="1:4" ht="11.25" customHeight="1">
      <c r="A51" s="40" t="s">
        <v>33</v>
      </c>
      <c r="B51" s="141"/>
      <c r="C51" s="137"/>
      <c r="D51" s="137"/>
    </row>
    <row r="52" spans="1:4" ht="12" customHeight="1">
      <c r="A52" s="35" t="s">
        <v>34</v>
      </c>
      <c r="B52" s="128">
        <v>264</v>
      </c>
      <c r="C52" s="135">
        <v>0</v>
      </c>
      <c r="D52" s="135">
        <v>0</v>
      </c>
    </row>
    <row r="53" spans="1:4" ht="10.5" customHeight="1">
      <c r="A53" s="40" t="s">
        <v>35</v>
      </c>
      <c r="B53" s="119"/>
      <c r="C53" s="136"/>
      <c r="D53" s="136"/>
    </row>
    <row r="54" spans="1:4" ht="10.5" customHeight="1">
      <c r="A54" s="34" t="s">
        <v>36</v>
      </c>
      <c r="B54" s="129"/>
      <c r="C54" s="137"/>
      <c r="D54" s="137"/>
    </row>
    <row r="55" spans="1:4" ht="15.75">
      <c r="A55" s="45" t="s">
        <v>37</v>
      </c>
      <c r="B55" s="17">
        <v>270</v>
      </c>
      <c r="C55" s="93">
        <v>0</v>
      </c>
      <c r="D55" s="86">
        <v>104514.02</v>
      </c>
    </row>
    <row r="56" spans="1:4" ht="15.75">
      <c r="A56" s="43" t="s">
        <v>38</v>
      </c>
      <c r="B56" s="17">
        <v>280</v>
      </c>
      <c r="C56" s="93">
        <v>0</v>
      </c>
      <c r="D56" s="93">
        <v>0</v>
      </c>
    </row>
    <row r="57" spans="1:4" ht="15.75">
      <c r="A57" s="43" t="s">
        <v>101</v>
      </c>
      <c r="B57" s="17">
        <v>285</v>
      </c>
      <c r="C57" s="93">
        <v>0</v>
      </c>
      <c r="D57" s="93">
        <v>0</v>
      </c>
    </row>
    <row r="58" spans="1:4" ht="15.75">
      <c r="A58" s="48" t="s">
        <v>39</v>
      </c>
      <c r="B58" s="18"/>
      <c r="C58" s="130"/>
      <c r="D58" s="131"/>
    </row>
    <row r="59" spans="1:6" ht="15.75">
      <c r="A59" s="43" t="s">
        <v>90</v>
      </c>
      <c r="B59" s="17">
        <v>290</v>
      </c>
      <c r="C59" s="93">
        <v>0</v>
      </c>
      <c r="D59" s="86">
        <v>98959892.67</v>
      </c>
      <c r="F59" s="24"/>
    </row>
    <row r="60" spans="1:6" ht="15.75">
      <c r="A60" s="43" t="s">
        <v>91</v>
      </c>
      <c r="B60" s="17">
        <v>300</v>
      </c>
      <c r="C60" s="93">
        <f>C61+C62+C63+C64</f>
        <v>0</v>
      </c>
      <c r="D60" s="86">
        <f>D61+D62+D63+D64</f>
        <v>5293676.85</v>
      </c>
      <c r="E60" s="24"/>
      <c r="F60" s="24"/>
    </row>
    <row r="61" spans="1:6" ht="15.75">
      <c r="A61" s="14" t="s">
        <v>40</v>
      </c>
      <c r="B61" s="17">
        <v>301</v>
      </c>
      <c r="C61" s="93">
        <v>0</v>
      </c>
      <c r="D61" s="86">
        <v>3745076.98</v>
      </c>
      <c r="F61" s="24"/>
    </row>
    <row r="62" spans="1:6" ht="17.25" customHeight="1">
      <c r="A62" s="14" t="s">
        <v>109</v>
      </c>
      <c r="B62" s="17">
        <v>302</v>
      </c>
      <c r="C62" s="93">
        <v>0</v>
      </c>
      <c r="D62" s="86">
        <v>1502284.46</v>
      </c>
      <c r="F62" s="24"/>
    </row>
    <row r="63" spans="1:4" ht="15.75">
      <c r="A63" s="35" t="s">
        <v>92</v>
      </c>
      <c r="B63" s="17">
        <v>303</v>
      </c>
      <c r="C63" s="93">
        <v>0</v>
      </c>
      <c r="D63" s="86">
        <v>46315.41</v>
      </c>
    </row>
    <row r="64" spans="1:4" ht="14.25" customHeight="1">
      <c r="A64" s="35" t="s">
        <v>41</v>
      </c>
      <c r="B64" s="128">
        <v>304</v>
      </c>
      <c r="C64" s="135">
        <v>0</v>
      </c>
      <c r="D64" s="135">
        <v>0</v>
      </c>
    </row>
    <row r="65" spans="1:4" ht="13.5" customHeight="1">
      <c r="A65" s="34" t="s">
        <v>42</v>
      </c>
      <c r="B65" s="129"/>
      <c r="C65" s="137"/>
      <c r="D65" s="137"/>
    </row>
    <row r="66" spans="1:4" ht="15" customHeight="1">
      <c r="A66" s="45" t="s">
        <v>110</v>
      </c>
      <c r="B66" s="38">
        <v>305</v>
      </c>
      <c r="C66" s="93">
        <v>0</v>
      </c>
      <c r="D66" s="93">
        <v>0</v>
      </c>
    </row>
    <row r="67" spans="1:6" ht="15" customHeight="1">
      <c r="A67" s="49" t="s">
        <v>43</v>
      </c>
      <c r="B67" s="19">
        <v>310</v>
      </c>
      <c r="C67" s="91">
        <f>C8+C12+C16+C19+C22+C23+C24+C25+C33+C34+C35+C36+C39+C44+C45+C55+C56+C59+C60</f>
        <v>26920048.669999998</v>
      </c>
      <c r="D67" s="91">
        <f>D8+D12+D16+D19+D22+D23+D24+D25+D33+D34+D35+D36+D39+D44+D45+D55+D56+D59+D60</f>
        <v>235758230.68999997</v>
      </c>
      <c r="E67" s="24"/>
      <c r="F67" s="24"/>
    </row>
    <row r="68" ht="12.75">
      <c r="D68" s="24"/>
    </row>
    <row r="69" ht="12.75">
      <c r="D69" s="24"/>
    </row>
    <row r="71" ht="12.75">
      <c r="C71" s="24"/>
    </row>
  </sheetData>
  <mergeCells count="21">
    <mergeCell ref="B64:B65"/>
    <mergeCell ref="C64:C65"/>
    <mergeCell ref="D64:D65"/>
    <mergeCell ref="B50:B51"/>
    <mergeCell ref="C50:C51"/>
    <mergeCell ref="D50:D51"/>
    <mergeCell ref="B52:B54"/>
    <mergeCell ref="B2:B4"/>
    <mergeCell ref="C1:D1"/>
    <mergeCell ref="B21:D21"/>
    <mergeCell ref="B6:D6"/>
    <mergeCell ref="B46:B47"/>
    <mergeCell ref="C58:D58"/>
    <mergeCell ref="A2:A4"/>
    <mergeCell ref="C52:C54"/>
    <mergeCell ref="D52:D54"/>
    <mergeCell ref="D46:D47"/>
    <mergeCell ref="B48:B49"/>
    <mergeCell ref="C48:C49"/>
    <mergeCell ref="D48:D49"/>
    <mergeCell ref="C46:C47"/>
  </mergeCells>
  <printOptions/>
  <pageMargins left="0.88" right="0.2" top="0.28" bottom="0.16" header="0.27" footer="0.1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7" sqref="D37"/>
    </sheetView>
  </sheetViews>
  <sheetFormatPr defaultColWidth="9.00390625" defaultRowHeight="12.75"/>
  <cols>
    <col min="1" max="1" width="55.125" style="0" customWidth="1"/>
    <col min="3" max="3" width="23.375" style="0" customWidth="1"/>
    <col min="4" max="4" width="24.375" style="0" customWidth="1"/>
    <col min="5" max="5" width="19.75390625" style="0" customWidth="1"/>
    <col min="6" max="6" width="14.125" style="0" customWidth="1"/>
    <col min="7" max="7" width="9.625" style="0" bestFit="1" customWidth="1"/>
  </cols>
  <sheetData>
    <row r="1" spans="3:4" ht="12.75">
      <c r="C1" s="145" t="s">
        <v>70</v>
      </c>
      <c r="D1" s="145"/>
    </row>
    <row r="2" spans="3:4" ht="12.75">
      <c r="C2" s="62"/>
      <c r="D2" s="62"/>
    </row>
    <row r="3" spans="3:4" ht="12.75">
      <c r="C3" s="62"/>
      <c r="D3" s="62"/>
    </row>
    <row r="4" spans="1:4" ht="12.75">
      <c r="A4" s="126" t="s">
        <v>44</v>
      </c>
      <c r="B4" s="149" t="s">
        <v>85</v>
      </c>
      <c r="C4" s="77" t="s">
        <v>2</v>
      </c>
      <c r="D4" s="73" t="s">
        <v>45</v>
      </c>
    </row>
    <row r="5" spans="1:4" ht="15.75" customHeight="1">
      <c r="A5" s="127"/>
      <c r="B5" s="150"/>
      <c r="C5" s="80" t="s">
        <v>80</v>
      </c>
      <c r="D5" s="71" t="s">
        <v>79</v>
      </c>
    </row>
    <row r="6" spans="1:4" ht="15.75" customHeight="1">
      <c r="A6" s="148"/>
      <c r="B6" s="151"/>
      <c r="C6" s="79"/>
      <c r="D6" s="72" t="s">
        <v>81</v>
      </c>
    </row>
    <row r="7" spans="1:4" ht="12.75">
      <c r="A7" s="5">
        <v>1</v>
      </c>
      <c r="B7" s="25">
        <v>2</v>
      </c>
      <c r="C7" s="25">
        <v>3</v>
      </c>
      <c r="D7" s="25">
        <v>4</v>
      </c>
    </row>
    <row r="8" spans="1:6" ht="24.75" customHeight="1">
      <c r="A8" s="48" t="s">
        <v>46</v>
      </c>
      <c r="B8" s="64"/>
      <c r="C8" s="124"/>
      <c r="D8" s="125"/>
      <c r="E8" s="24"/>
      <c r="F8" s="24"/>
    </row>
    <row r="9" spans="1:7" ht="15.75">
      <c r="A9" s="43" t="s">
        <v>47</v>
      </c>
      <c r="B9" s="15">
        <v>330</v>
      </c>
      <c r="C9" s="90">
        <f>Лист1!C12+Лист1!C16</f>
        <v>25372387.869999997</v>
      </c>
      <c r="D9" s="90">
        <f>Лист1!D12+Лист1!D16</f>
        <v>129562811.32</v>
      </c>
      <c r="E9" s="30"/>
      <c r="F9" s="30"/>
      <c r="G9" s="31"/>
    </row>
    <row r="10" spans="1:7" ht="15.75">
      <c r="A10" s="43" t="s">
        <v>48</v>
      </c>
      <c r="B10" s="15">
        <v>340</v>
      </c>
      <c r="C10" s="90">
        <f>Лист1!C23</f>
        <v>241026.98</v>
      </c>
      <c r="D10" s="90">
        <f>Лист1!D23</f>
        <v>395011.58</v>
      </c>
      <c r="E10" s="30"/>
      <c r="F10" s="30"/>
      <c r="G10" s="31"/>
    </row>
    <row r="11" spans="1:7" ht="15.75">
      <c r="A11" s="43" t="s">
        <v>102</v>
      </c>
      <c r="B11" s="15">
        <v>345</v>
      </c>
      <c r="C11" s="85">
        <v>0</v>
      </c>
      <c r="D11" s="85">
        <v>0</v>
      </c>
      <c r="E11" s="30"/>
      <c r="F11" s="30"/>
      <c r="G11" s="31"/>
    </row>
    <row r="12" spans="1:6" ht="15.75">
      <c r="A12" s="43" t="s">
        <v>49</v>
      </c>
      <c r="B12" s="15">
        <v>350</v>
      </c>
      <c r="C12" s="90">
        <v>228000.75</v>
      </c>
      <c r="D12" s="90">
        <v>228000.75</v>
      </c>
      <c r="E12" s="24"/>
      <c r="F12" s="30"/>
    </row>
    <row r="13" spans="1:6" ht="20.25" customHeight="1">
      <c r="A13" s="43" t="s">
        <v>50</v>
      </c>
      <c r="B13" s="15">
        <v>360</v>
      </c>
      <c r="C13" s="90">
        <v>700229.41</v>
      </c>
      <c r="D13" s="90">
        <v>699868.04</v>
      </c>
      <c r="E13" s="24"/>
      <c r="F13" s="30"/>
    </row>
    <row r="14" spans="1:5" ht="45" customHeight="1">
      <c r="A14" s="57" t="s">
        <v>111</v>
      </c>
      <c r="B14" s="17">
        <v>370</v>
      </c>
      <c r="C14" s="84">
        <v>0</v>
      </c>
      <c r="D14" s="84">
        <v>0</v>
      </c>
      <c r="E14" s="24"/>
    </row>
    <row r="15" spans="1:4" ht="20.25" customHeight="1">
      <c r="A15" s="49" t="s">
        <v>51</v>
      </c>
      <c r="B15" s="52"/>
      <c r="C15" s="124"/>
      <c r="D15" s="125"/>
    </row>
    <row r="16" spans="1:4" ht="30" customHeight="1">
      <c r="A16" s="58" t="s">
        <v>52</v>
      </c>
      <c r="B16" s="17">
        <v>380</v>
      </c>
      <c r="C16" s="85">
        <v>0</v>
      </c>
      <c r="D16" s="85">
        <v>0</v>
      </c>
    </row>
    <row r="17" spans="1:4" ht="28.5" customHeight="1">
      <c r="A17" s="58" t="s">
        <v>53</v>
      </c>
      <c r="B17" s="17">
        <v>390</v>
      </c>
      <c r="C17" s="85">
        <v>0</v>
      </c>
      <c r="D17" s="85">
        <v>0</v>
      </c>
    </row>
    <row r="18" spans="1:5" ht="35.25" customHeight="1">
      <c r="A18" s="58" t="s">
        <v>54</v>
      </c>
      <c r="B18" s="17">
        <v>400</v>
      </c>
      <c r="C18" s="85">
        <v>0</v>
      </c>
      <c r="D18" s="85">
        <v>0</v>
      </c>
      <c r="E18" s="24"/>
    </row>
    <row r="19" spans="1:5" ht="25.5" customHeight="1">
      <c r="A19" s="58" t="s">
        <v>55</v>
      </c>
      <c r="B19" s="17">
        <v>410</v>
      </c>
      <c r="C19" s="85">
        <v>0</v>
      </c>
      <c r="D19" s="85">
        <v>0</v>
      </c>
      <c r="E19" s="24"/>
    </row>
    <row r="20" spans="1:6" ht="26.25" customHeight="1">
      <c r="A20" s="59" t="s">
        <v>56</v>
      </c>
      <c r="B20" s="17">
        <v>420</v>
      </c>
      <c r="C20" s="90">
        <f>C21+C22++C23+C24+C25++C26+C28+C29+C27</f>
        <v>295015.04</v>
      </c>
      <c r="D20" s="90">
        <f>D21+D22++D23+D24+D25++D26+D28+D29+D27</f>
        <v>3286433.5900000003</v>
      </c>
      <c r="E20" s="113"/>
      <c r="F20" s="32"/>
    </row>
    <row r="21" spans="1:6" ht="25.5" customHeight="1">
      <c r="A21" s="78" t="s">
        <v>82</v>
      </c>
      <c r="B21" s="69">
        <v>421</v>
      </c>
      <c r="C21" s="85">
        <v>0</v>
      </c>
      <c r="D21" s="85">
        <v>0</v>
      </c>
      <c r="F21" s="24"/>
    </row>
    <row r="22" spans="1:5" ht="14.25">
      <c r="A22" s="53" t="s">
        <v>57</v>
      </c>
      <c r="B22" s="15">
        <v>422</v>
      </c>
      <c r="C22" s="97">
        <v>295015.04</v>
      </c>
      <c r="D22" s="97">
        <v>254940.37</v>
      </c>
      <c r="E22" s="24"/>
    </row>
    <row r="23" spans="1:5" ht="15.75">
      <c r="A23" s="21" t="s">
        <v>98</v>
      </c>
      <c r="B23" s="15">
        <v>423</v>
      </c>
      <c r="C23" s="85">
        <v>0</v>
      </c>
      <c r="D23" s="97">
        <f>367924.23+35747.06</f>
        <v>403671.29</v>
      </c>
      <c r="E23" s="65"/>
    </row>
    <row r="24" spans="1:7" ht="15.75">
      <c r="A24" s="21" t="s">
        <v>58</v>
      </c>
      <c r="B24" s="15">
        <v>424</v>
      </c>
      <c r="C24" s="85">
        <v>0</v>
      </c>
      <c r="D24" s="97">
        <f>543087.55+1660</f>
        <v>544747.55</v>
      </c>
      <c r="E24" s="65"/>
      <c r="F24" s="24"/>
      <c r="G24" s="24"/>
    </row>
    <row r="25" spans="1:7" ht="15.75">
      <c r="A25" s="20" t="s">
        <v>93</v>
      </c>
      <c r="B25" s="15">
        <v>425</v>
      </c>
      <c r="C25" s="85">
        <v>0</v>
      </c>
      <c r="D25" s="97">
        <f>1914212.18+54051.35+2760+7536.83</f>
        <v>1978560.36</v>
      </c>
      <c r="E25" s="65"/>
      <c r="G25" s="24"/>
    </row>
    <row r="26" spans="1:5" ht="15.75">
      <c r="A26" s="54" t="s">
        <v>59</v>
      </c>
      <c r="B26" s="15">
        <v>426</v>
      </c>
      <c r="C26" s="85">
        <v>0</v>
      </c>
      <c r="D26" s="85">
        <v>0</v>
      </c>
      <c r="E26" s="24"/>
    </row>
    <row r="27" spans="1:5" ht="12.75" customHeight="1">
      <c r="A27" s="20" t="s">
        <v>17</v>
      </c>
      <c r="B27" s="69">
        <v>427</v>
      </c>
      <c r="C27" s="85">
        <v>0</v>
      </c>
      <c r="D27" s="85">
        <v>0</v>
      </c>
      <c r="E27" s="66"/>
    </row>
    <row r="28" spans="1:4" ht="15.75">
      <c r="A28" s="56" t="s">
        <v>60</v>
      </c>
      <c r="B28" s="15">
        <v>428</v>
      </c>
      <c r="C28" s="85">
        <v>0</v>
      </c>
      <c r="D28" s="85">
        <v>0</v>
      </c>
    </row>
    <row r="29" spans="1:5" ht="21.75" customHeight="1">
      <c r="A29" s="20" t="s">
        <v>61</v>
      </c>
      <c r="B29" s="15">
        <v>429</v>
      </c>
      <c r="C29" s="85">
        <v>0</v>
      </c>
      <c r="D29" s="97">
        <v>104514.02</v>
      </c>
      <c r="E29" s="24"/>
    </row>
    <row r="30" spans="1:8" ht="33" customHeight="1">
      <c r="A30" s="42" t="s">
        <v>89</v>
      </c>
      <c r="B30" s="22">
        <v>430</v>
      </c>
      <c r="C30" s="97">
        <v>83388.62</v>
      </c>
      <c r="D30" s="97">
        <v>175953.41</v>
      </c>
      <c r="E30" s="24"/>
      <c r="G30" s="24"/>
      <c r="H30" s="24"/>
    </row>
    <row r="31" spans="1:4" ht="41.25" customHeight="1">
      <c r="A31" s="60" t="s">
        <v>18</v>
      </c>
      <c r="B31" s="17">
        <v>440</v>
      </c>
      <c r="C31" s="85">
        <v>0</v>
      </c>
      <c r="D31" s="85">
        <v>0</v>
      </c>
    </row>
    <row r="32" spans="1:4" ht="25.5" customHeight="1">
      <c r="A32" s="60" t="s">
        <v>112</v>
      </c>
      <c r="B32" s="17">
        <v>445</v>
      </c>
      <c r="C32" s="85">
        <v>0</v>
      </c>
      <c r="D32" s="85">
        <v>0</v>
      </c>
    </row>
    <row r="33" spans="1:4" ht="16.5" customHeight="1">
      <c r="A33" s="49" t="s">
        <v>62</v>
      </c>
      <c r="B33" s="16"/>
      <c r="C33" s="124"/>
      <c r="D33" s="125"/>
    </row>
    <row r="34" spans="1:6" ht="24" customHeight="1">
      <c r="A34" s="61" t="s">
        <v>63</v>
      </c>
      <c r="B34" s="22">
        <v>450</v>
      </c>
      <c r="C34" s="85">
        <v>0</v>
      </c>
      <c r="D34" s="97">
        <v>96174664.89</v>
      </c>
      <c r="E34" s="24"/>
      <c r="F34" s="24"/>
    </row>
    <row r="35" spans="1:6" ht="21.75" customHeight="1">
      <c r="A35" s="61" t="s">
        <v>64</v>
      </c>
      <c r="B35" s="22">
        <v>460</v>
      </c>
      <c r="C35" s="85">
        <f>C36+C37+C38+C39</f>
        <v>0</v>
      </c>
      <c r="D35" s="97">
        <f>D36+D37+D38+D39</f>
        <v>5235487.11</v>
      </c>
      <c r="F35" s="24"/>
    </row>
    <row r="36" spans="1:5" ht="15.75">
      <c r="A36" s="20" t="s">
        <v>65</v>
      </c>
      <c r="B36" s="15">
        <v>461</v>
      </c>
      <c r="C36" s="85">
        <v>0</v>
      </c>
      <c r="D36" s="97">
        <v>3630041.52</v>
      </c>
      <c r="E36" s="24"/>
    </row>
    <row r="37" spans="1:5" ht="15.75">
      <c r="A37" s="20" t="s">
        <v>66</v>
      </c>
      <c r="B37" s="15">
        <v>462</v>
      </c>
      <c r="C37" s="85">
        <v>0</v>
      </c>
      <c r="D37" s="97">
        <v>1534330.18</v>
      </c>
      <c r="E37" s="24"/>
    </row>
    <row r="38" spans="1:4" ht="15.75">
      <c r="A38" s="54" t="s">
        <v>67</v>
      </c>
      <c r="B38" s="15">
        <v>463</v>
      </c>
      <c r="C38" s="85">
        <v>0</v>
      </c>
      <c r="D38" s="97">
        <v>71115.41</v>
      </c>
    </row>
    <row r="39" spans="1:4" ht="12.75" customHeight="1">
      <c r="A39" s="54" t="s">
        <v>68</v>
      </c>
      <c r="B39" s="120">
        <v>464</v>
      </c>
      <c r="C39" s="122">
        <v>0</v>
      </c>
      <c r="D39" s="122">
        <v>0</v>
      </c>
    </row>
    <row r="40" spans="1:4" ht="12.75" customHeight="1">
      <c r="A40" s="55" t="s">
        <v>69</v>
      </c>
      <c r="B40" s="121"/>
      <c r="C40" s="123"/>
      <c r="D40" s="123"/>
    </row>
    <row r="41" spans="1:4" ht="15.75" customHeight="1">
      <c r="A41" s="45" t="s">
        <v>113</v>
      </c>
      <c r="B41" s="114">
        <v>465</v>
      </c>
      <c r="C41" s="85">
        <v>0</v>
      </c>
      <c r="D41" s="85">
        <v>0</v>
      </c>
    </row>
    <row r="42" spans="1:4" ht="31.5" customHeight="1">
      <c r="A42" s="63" t="s">
        <v>43</v>
      </c>
      <c r="B42" s="19">
        <v>470</v>
      </c>
      <c r="C42" s="46">
        <f>C9+C10+C12+C13+C14+C16+C17++C18+C19+C20+C30+C31+C34+C35</f>
        <v>26920048.669999998</v>
      </c>
      <c r="D42" s="46">
        <f>D9+D10+D12+D13+D14+D16+D17++D18+D19+D20+D30+D31+D34+D35</f>
        <v>235758230.69</v>
      </c>
    </row>
    <row r="43" spans="3:5" ht="12.75">
      <c r="C43" s="24"/>
      <c r="D43" s="24"/>
      <c r="E43" s="24"/>
    </row>
    <row r="44" spans="3:4" ht="12.75">
      <c r="C44" s="24">
        <f>Лист1!C67-Лист2!C42</f>
        <v>0</v>
      </c>
      <c r="D44" s="24">
        <f>D42-Лист1!D67</f>
        <v>0</v>
      </c>
    </row>
    <row r="45" ht="12.75">
      <c r="D45" s="24"/>
    </row>
  </sheetData>
  <mergeCells count="9">
    <mergeCell ref="A4:A6"/>
    <mergeCell ref="B4:B6"/>
    <mergeCell ref="C1:D1"/>
    <mergeCell ref="C15:D15"/>
    <mergeCell ref="C8:D8"/>
    <mergeCell ref="B39:B40"/>
    <mergeCell ref="C39:C40"/>
    <mergeCell ref="D39:D40"/>
    <mergeCell ref="C33:D33"/>
  </mergeCells>
  <printOptions/>
  <pageMargins left="0.94" right="0.2" top="0.73" bottom="0.33" header="0.21" footer="0.33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7">
      <selection activeCell="H14" sqref="H14"/>
    </sheetView>
  </sheetViews>
  <sheetFormatPr defaultColWidth="9.00390625" defaultRowHeight="12.75"/>
  <cols>
    <col min="1" max="1" width="32.625" style="0" customWidth="1"/>
    <col min="2" max="2" width="8.125" style="0" customWidth="1"/>
    <col min="3" max="3" width="14.125" style="0" customWidth="1"/>
    <col min="4" max="4" width="20.375" style="0" customWidth="1"/>
    <col min="5" max="5" width="28.375" style="0" customWidth="1"/>
    <col min="6" max="6" width="16.375" style="0" customWidth="1"/>
    <col min="7" max="8" width="11.875" style="0" bestFit="1" customWidth="1"/>
  </cols>
  <sheetData>
    <row r="1" spans="1:6" ht="12.75">
      <c r="A1" s="8"/>
      <c r="B1" s="8"/>
      <c r="E1" s="155" t="s">
        <v>70</v>
      </c>
      <c r="F1" s="155"/>
    </row>
    <row r="2" spans="1:6" ht="27" customHeight="1">
      <c r="A2" s="153" t="s">
        <v>118</v>
      </c>
      <c r="B2" s="153"/>
      <c r="C2" s="153"/>
      <c r="D2" s="153"/>
      <c r="E2" s="153"/>
      <c r="F2" s="153"/>
    </row>
    <row r="3" spans="1:2" ht="12.75">
      <c r="A3" s="9"/>
      <c r="B3" s="9"/>
    </row>
    <row r="4" spans="1:6" ht="47.25" customHeight="1">
      <c r="A4" s="156" t="s">
        <v>71</v>
      </c>
      <c r="B4" s="156" t="s">
        <v>1</v>
      </c>
      <c r="C4" s="156" t="s">
        <v>88</v>
      </c>
      <c r="D4" s="156" t="s">
        <v>72</v>
      </c>
      <c r="E4" s="156" t="s">
        <v>73</v>
      </c>
      <c r="F4" s="159" t="s">
        <v>86</v>
      </c>
    </row>
    <row r="5" spans="1:6" ht="21" customHeight="1" thickBot="1">
      <c r="A5" s="157"/>
      <c r="B5" s="157"/>
      <c r="C5" s="158"/>
      <c r="D5" s="158"/>
      <c r="E5" s="158"/>
      <c r="F5" s="159"/>
    </row>
    <row r="6" spans="1:6" ht="13.5" thickBot="1">
      <c r="A6" s="28">
        <v>2</v>
      </c>
      <c r="B6" s="27"/>
      <c r="C6" s="27">
        <v>3</v>
      </c>
      <c r="D6" s="27">
        <v>4</v>
      </c>
      <c r="E6" s="28">
        <v>5</v>
      </c>
      <c r="F6" s="28">
        <v>6</v>
      </c>
    </row>
    <row r="7" spans="1:6" ht="15.75">
      <c r="A7" s="115" t="s">
        <v>74</v>
      </c>
      <c r="B7" s="117">
        <v>10</v>
      </c>
      <c r="C7" s="94">
        <v>0</v>
      </c>
      <c r="D7" s="94">
        <v>0</v>
      </c>
      <c r="E7" s="94">
        <v>0</v>
      </c>
      <c r="F7" s="94">
        <v>0</v>
      </c>
    </row>
    <row r="8" spans="1:6" ht="25.5">
      <c r="A8" s="115" t="s">
        <v>75</v>
      </c>
      <c r="B8" s="117">
        <v>20</v>
      </c>
      <c r="C8" s="108">
        <v>6155</v>
      </c>
      <c r="D8" s="94">
        <v>0</v>
      </c>
      <c r="E8" s="94">
        <v>0</v>
      </c>
      <c r="F8" s="95">
        <f>C8+D8-E8</f>
        <v>6155</v>
      </c>
    </row>
    <row r="9" spans="1:6" ht="25.5">
      <c r="A9" s="115" t="s">
        <v>76</v>
      </c>
      <c r="B9" s="117">
        <v>30</v>
      </c>
      <c r="C9" s="94">
        <v>0</v>
      </c>
      <c r="D9" s="94">
        <v>0</v>
      </c>
      <c r="E9" s="94">
        <v>0</v>
      </c>
      <c r="F9" s="94">
        <v>0</v>
      </c>
    </row>
    <row r="10" spans="1:6" ht="15.75">
      <c r="A10" s="115" t="s">
        <v>114</v>
      </c>
      <c r="B10" s="117">
        <v>31</v>
      </c>
      <c r="C10" s="94">
        <v>0</v>
      </c>
      <c r="D10" s="94">
        <v>0</v>
      </c>
      <c r="E10" s="94">
        <v>0</v>
      </c>
      <c r="F10" s="94">
        <v>0</v>
      </c>
    </row>
    <row r="11" spans="1:6" ht="15.75">
      <c r="A11" s="115" t="s">
        <v>115</v>
      </c>
      <c r="B11" s="117">
        <v>32</v>
      </c>
      <c r="C11" s="94">
        <v>0</v>
      </c>
      <c r="D11" s="94">
        <v>0</v>
      </c>
      <c r="E11" s="94">
        <v>0</v>
      </c>
      <c r="F11" s="94">
        <v>0</v>
      </c>
    </row>
    <row r="12" spans="1:6" ht="15.75">
      <c r="A12" s="115" t="s">
        <v>77</v>
      </c>
      <c r="B12" s="117">
        <v>40</v>
      </c>
      <c r="C12" s="94">
        <v>0</v>
      </c>
      <c r="D12" s="94">
        <v>0</v>
      </c>
      <c r="E12" s="94">
        <v>0</v>
      </c>
      <c r="F12" s="94">
        <v>0</v>
      </c>
    </row>
    <row r="13" spans="1:6" ht="25.5">
      <c r="A13" s="115" t="s">
        <v>103</v>
      </c>
      <c r="B13" s="117">
        <v>50</v>
      </c>
      <c r="C13" s="94">
        <v>0</v>
      </c>
      <c r="D13" s="94">
        <v>0</v>
      </c>
      <c r="E13" s="94">
        <v>0</v>
      </c>
      <c r="F13" s="94">
        <v>0</v>
      </c>
    </row>
    <row r="14" spans="1:8" ht="12.75">
      <c r="A14" s="115" t="s">
        <v>78</v>
      </c>
      <c r="B14" s="117">
        <v>60</v>
      </c>
      <c r="C14" s="96">
        <f>C15+C16</f>
        <v>55470.46</v>
      </c>
      <c r="D14" s="96">
        <f>D15+D16</f>
        <v>11104</v>
      </c>
      <c r="E14" s="96">
        <f>E15+E16</f>
        <v>1190</v>
      </c>
      <c r="F14" s="96">
        <f>F15+F16</f>
        <v>65384.45999999999</v>
      </c>
      <c r="H14" s="103"/>
    </row>
    <row r="15" spans="1:6" ht="25.5">
      <c r="A15" s="115" t="s">
        <v>106</v>
      </c>
      <c r="B15" s="117">
        <v>61</v>
      </c>
      <c r="C15" s="94">
        <v>0</v>
      </c>
      <c r="D15" s="94">
        <v>0</v>
      </c>
      <c r="E15" s="94">
        <v>0</v>
      </c>
      <c r="F15" s="95">
        <f>C15+D15-E15</f>
        <v>0</v>
      </c>
    </row>
    <row r="16" spans="1:6" ht="25.5">
      <c r="A16" s="115" t="s">
        <v>116</v>
      </c>
      <c r="B16" s="117">
        <v>62</v>
      </c>
      <c r="C16" s="96">
        <v>55470.46</v>
      </c>
      <c r="D16" s="96">
        <f>94+3050+4940+3020</f>
        <v>11104</v>
      </c>
      <c r="E16" s="96">
        <v>1190</v>
      </c>
      <c r="F16" s="96">
        <f>C16+D16-E16</f>
        <v>65384.45999999999</v>
      </c>
    </row>
    <row r="17" spans="1:7" ht="25.5">
      <c r="A17" s="115" t="s">
        <v>104</v>
      </c>
      <c r="B17" s="117">
        <v>70</v>
      </c>
      <c r="C17" s="94">
        <v>0</v>
      </c>
      <c r="D17" s="94">
        <v>0</v>
      </c>
      <c r="E17" s="94">
        <v>0</v>
      </c>
      <c r="F17" s="95">
        <f>C17+D17-E17</f>
        <v>0</v>
      </c>
      <c r="G17" t="s">
        <v>105</v>
      </c>
    </row>
    <row r="18" spans="1:6" ht="12.75">
      <c r="A18" s="115"/>
      <c r="B18" s="29"/>
      <c r="C18" s="6"/>
      <c r="D18" s="6"/>
      <c r="E18" s="26"/>
      <c r="F18" s="26"/>
    </row>
    <row r="19" spans="1:6" ht="12.75">
      <c r="A19" s="115"/>
      <c r="B19" s="29"/>
      <c r="C19" s="6"/>
      <c r="D19" s="6"/>
      <c r="E19" s="26"/>
      <c r="F19" s="26"/>
    </row>
    <row r="20" spans="1:8" ht="12" customHeight="1">
      <c r="A20" s="116" t="s">
        <v>117</v>
      </c>
      <c r="B20" s="11"/>
      <c r="C20" s="96">
        <f>C8+C14</f>
        <v>61625.46</v>
      </c>
      <c r="D20" s="96">
        <f>D8+D14</f>
        <v>11104</v>
      </c>
      <c r="E20" s="96">
        <f>E8+E14</f>
        <v>1190</v>
      </c>
      <c r="F20" s="112">
        <f>C20+D20-E20</f>
        <v>71539.45999999999</v>
      </c>
      <c r="G20" s="103"/>
      <c r="H20" s="103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4"/>
    </row>
    <row r="25" spans="1:2" ht="12.75">
      <c r="A25" s="12"/>
      <c r="B25" s="12"/>
    </row>
    <row r="26" spans="1:6" ht="15.75">
      <c r="A26" s="10" t="s">
        <v>119</v>
      </c>
      <c r="B26" s="10"/>
      <c r="C26" s="154" t="s">
        <v>120</v>
      </c>
      <c r="D26" s="154"/>
      <c r="E26" s="83" t="s">
        <v>124</v>
      </c>
      <c r="F26" s="82"/>
    </row>
    <row r="27" spans="1:6" ht="15.75">
      <c r="A27" s="10"/>
      <c r="B27" s="10"/>
      <c r="C27" s="152" t="s">
        <v>87</v>
      </c>
      <c r="D27" s="152"/>
      <c r="E27" s="81" t="s">
        <v>94</v>
      </c>
      <c r="F27" s="70"/>
    </row>
    <row r="28" spans="1:6" ht="15.75">
      <c r="A28" s="10" t="s">
        <v>122</v>
      </c>
      <c r="B28" s="10"/>
      <c r="C28" s="154" t="s">
        <v>120</v>
      </c>
      <c r="D28" s="154"/>
      <c r="E28" s="83" t="s">
        <v>121</v>
      </c>
      <c r="F28" s="70"/>
    </row>
    <row r="29" spans="1:6" ht="15.75">
      <c r="A29" s="10"/>
      <c r="B29" s="10"/>
      <c r="C29" s="152" t="s">
        <v>87</v>
      </c>
      <c r="D29" s="152"/>
      <c r="E29" s="81" t="s">
        <v>94</v>
      </c>
      <c r="F29" s="70"/>
    </row>
    <row r="30" spans="1:2" ht="12.75">
      <c r="A30" s="7"/>
      <c r="B30" s="7"/>
    </row>
    <row r="31" spans="1:2" ht="12.75">
      <c r="A31" s="102" t="s">
        <v>123</v>
      </c>
      <c r="B31" s="102"/>
    </row>
    <row r="32" spans="1:2" ht="12.75">
      <c r="A32" s="8"/>
      <c r="B32" s="8"/>
    </row>
    <row r="33" spans="1:2" ht="12.75">
      <c r="A33" s="3"/>
      <c r="B33" s="3"/>
    </row>
  </sheetData>
  <mergeCells count="12">
    <mergeCell ref="E1:F1"/>
    <mergeCell ref="A4:A5"/>
    <mergeCell ref="C4:C5"/>
    <mergeCell ref="D4:D5"/>
    <mergeCell ref="E4:E5"/>
    <mergeCell ref="F4:F5"/>
    <mergeCell ref="B4:B5"/>
    <mergeCell ref="C27:D27"/>
    <mergeCell ref="C29:D29"/>
    <mergeCell ref="A2:F2"/>
    <mergeCell ref="C26:D26"/>
    <mergeCell ref="C28:D28"/>
  </mergeCells>
  <printOptions/>
  <pageMargins left="0.75" right="0.22" top="0.91" bottom="0.43" header="0.91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M@SK</cp:lastModifiedBy>
  <cp:lastPrinted>2016-07-08T06:39:19Z</cp:lastPrinted>
  <dcterms:created xsi:type="dcterms:W3CDTF">2007-05-21T06:14:55Z</dcterms:created>
  <dcterms:modified xsi:type="dcterms:W3CDTF">2016-07-08T07:30:17Z</dcterms:modified>
  <cp:category/>
  <cp:version/>
  <cp:contentType/>
  <cp:contentStatus/>
</cp:coreProperties>
</file>