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<sst xmlns="http://schemas.openxmlformats.org/spreadsheetml/2006/main" count="43" uniqueCount="43">
  <si>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</si>
  <si>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</si>
  <si>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</si>
  <si>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</si>
  <si>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</si>
  <si>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</si>
  <si>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</si>
  <si>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</si>
  <si>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</si>
  <si>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</si>
  <si>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</si>
  <si>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</si>
  <si>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</si>
  <si>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</si>
  <si>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</si>
  <si>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</si>
  <si>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</si>
  <si>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</si>
  <si>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</si>
  <si>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</si>
  <si>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</si>
  <si>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</si>
  <si>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</si>
  <si>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</si>
  <si>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</si>
  <si>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</si>
  <si>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</si>
  <si>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</si>
  <si>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</si>
  <si>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</si>
  <si>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</si>
  <si>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</si>
  <si>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</si>
  <si>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</si>
  <si>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</si>
  <si>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</si>
  <si>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</si>
  <si>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</si>
  <si>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</si>
  <si>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</si>
  <si>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</si>
  <si>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</si>
  <si>
    <t>Інші поточні видатки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</si>
</sst>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7%20&#1088;&#1110;&#1082;\8(&#1052;&#1054;%20&#8470;2,%20&#1050;&#1040;&#1057;&#1040;,%20&#1060;&#1030;&#1053;-&#1053;&#1071;%20&#1047;&#1040;%20&#1057;&#1045;&#1056;&#1055;&#1045;&#1053;&#1068;%202017%20&#1088;&#1086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 № 2  08.17 р."/>
      <sheetName val="Картка отриманих асигнувань 08"/>
      <sheetName val="Картка обліку кас. видатків 08"/>
      <sheetName val="Ф №2 м 08"/>
      <sheetName val="Ф №2 м (201)"/>
      <sheetName val="Ф №2 м (1015031)"/>
      <sheetName val="дод.25"/>
      <sheetName val="ЗАЯВКА НА ФІНАНСУВАННЯ міськ"/>
      <sheetName val="Ув&quot;язка"/>
      <sheetName val="Допом. табл."/>
      <sheetName val="Форма №7 м на 1.09"/>
      <sheetName val="Баланс"/>
    </sheetNames>
    <sheetDataSet>
      <sheetData sheetId="2">
        <row r="693">
          <cell r="D693">
            <v>12598541.790000001</v>
          </cell>
          <cell r="E693">
            <v>2834406.6099999994</v>
          </cell>
          <cell r="F693">
            <v>253953.77</v>
          </cell>
          <cell r="G693">
            <v>43496</v>
          </cell>
          <cell r="H693">
            <v>469546.04</v>
          </cell>
          <cell r="I693">
            <v>349676.56</v>
          </cell>
          <cell r="K693">
            <v>350</v>
          </cell>
          <cell r="M693">
            <v>56786.67999999999</v>
          </cell>
          <cell r="N693">
            <v>170868.34999999998</v>
          </cell>
          <cell r="Q693">
            <v>10860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23" sqref="L23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5</v>
      </c>
      <c r="B11" s="18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>
        <v>20060383.46</v>
      </c>
      <c r="G12" s="14">
        <v>16713112.77</v>
      </c>
      <c r="H12" s="2">
        <v>12583206.18</v>
      </c>
      <c r="I12" s="14">
        <v>12736536.88</v>
      </c>
      <c r="J12" s="14">
        <f>'[1]Картка обліку кас. видатків 08'!$D$693</f>
        <v>12598541.790000001</v>
      </c>
      <c r="K12" s="2"/>
      <c r="L12" s="14"/>
      <c r="M12" s="2"/>
      <c r="N12" s="2"/>
      <c r="O12" s="14">
        <f>C12+D12+E12+F12+G12+H12+I12+J12+K12+L12+M12+N12</f>
        <v>104098756.44000001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>
        <v>4484908.33</v>
      </c>
      <c r="G13" s="14">
        <v>3710516.6</v>
      </c>
      <c r="H13" s="2">
        <v>2771653.39</v>
      </c>
      <c r="I13" s="14">
        <v>2821959.03</v>
      </c>
      <c r="J13" s="14">
        <f>'[1]Картка обліку кас. видатків 08'!$E$693</f>
        <v>2834406.6099999994</v>
      </c>
      <c r="K13" s="2"/>
      <c r="L13" s="14"/>
      <c r="M13" s="2"/>
      <c r="N13" s="2"/>
      <c r="O13" s="14">
        <f aca="true" t="shared" si="0" ref="O13:O29">C13+D13+E13+F13+G13+H13+I13+J13+K13+L13+M13+N13</f>
        <v>23204104.29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>
        <v>166245.68</v>
      </c>
      <c r="G14" s="14">
        <v>8111.2</v>
      </c>
      <c r="H14" s="14">
        <v>417744.27</v>
      </c>
      <c r="I14" s="14">
        <v>83129.02</v>
      </c>
      <c r="J14" s="14">
        <f>'[1]Картка обліку кас. видатків 08'!$F$693</f>
        <v>253953.77</v>
      </c>
      <c r="K14" s="2"/>
      <c r="L14" s="14"/>
      <c r="M14" s="2"/>
      <c r="N14" s="2"/>
      <c r="O14" s="14">
        <f t="shared" si="0"/>
        <v>1456954.7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>
        <v>0</v>
      </c>
      <c r="G15" s="14">
        <v>198000</v>
      </c>
      <c r="H15" s="14">
        <v>0</v>
      </c>
      <c r="I15" s="14">
        <v>0</v>
      </c>
      <c r="J15" s="14">
        <f>'[1]Картка обліку кас. видатків 08'!$G$693</f>
        <v>43496</v>
      </c>
      <c r="K15" s="14"/>
      <c r="L15" s="14"/>
      <c r="M15" s="14"/>
      <c r="N15" s="14"/>
      <c r="O15" s="14">
        <f t="shared" si="0"/>
        <v>269988.93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14">
        <v>1213169.9</v>
      </c>
      <c r="G16" s="14">
        <v>1072112.7</v>
      </c>
      <c r="H16" s="14">
        <v>543657.34</v>
      </c>
      <c r="I16" s="14">
        <v>508521.94</v>
      </c>
      <c r="J16" s="14">
        <f>'[1]Картка обліку кас. видатків 08'!$H$693</f>
        <v>469546.04</v>
      </c>
      <c r="K16" s="14"/>
      <c r="L16" s="14"/>
      <c r="M16" s="2"/>
      <c r="N16" s="2"/>
      <c r="O16" s="14">
        <f t="shared" si="0"/>
        <v>7440820.320000001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>
        <v>38114.71</v>
      </c>
      <c r="G17" s="14">
        <v>45839.13</v>
      </c>
      <c r="H17" s="2">
        <v>398415.74</v>
      </c>
      <c r="I17" s="14">
        <v>345135.99</v>
      </c>
      <c r="J17" s="14">
        <f>'[1]Картка обліку кас. видатків 08'!$I$693</f>
        <v>349676.56</v>
      </c>
      <c r="K17" s="14"/>
      <c r="L17" s="14"/>
      <c r="M17" s="2"/>
      <c r="N17" s="2"/>
      <c r="O17" s="14">
        <f t="shared" si="0"/>
        <v>1574026.25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>
        <v>9179.98</v>
      </c>
      <c r="G18" s="14">
        <v>32496.5</v>
      </c>
      <c r="H18" s="2">
        <v>31025.82</v>
      </c>
      <c r="I18" s="14">
        <v>3304.11</v>
      </c>
      <c r="J18" s="14">
        <f>'[1]Картка обліку кас. видатків 08'!$K$693</f>
        <v>350</v>
      </c>
      <c r="K18" s="14"/>
      <c r="L18" s="14"/>
      <c r="M18" s="2"/>
      <c r="N18" s="2"/>
      <c r="O18" s="14">
        <f t="shared" si="0"/>
        <v>93116.95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>
        <v>2324667.79</v>
      </c>
      <c r="G20" s="14">
        <v>80220.22</v>
      </c>
      <c r="H20" s="14">
        <v>0</v>
      </c>
      <c r="I20" s="14">
        <v>0</v>
      </c>
      <c r="J20" s="14">
        <v>0</v>
      </c>
      <c r="K20" s="14"/>
      <c r="L20" s="14"/>
      <c r="M20" s="2"/>
      <c r="N20" s="2"/>
      <c r="O20" s="14">
        <f>C20+D20+E20+F20+G20+H20+I20+J20+K20+L20+M20+N20</f>
        <v>14507334.959999999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>
        <v>87854.84</v>
      </c>
      <c r="G21" s="14">
        <v>70017.61</v>
      </c>
      <c r="H21" s="2">
        <v>87360.78</v>
      </c>
      <c r="I21" s="14">
        <v>64435.66</v>
      </c>
      <c r="J21" s="14">
        <f>'[1]Картка обліку кас. видатків 08'!$M$693</f>
        <v>56786.67999999999</v>
      </c>
      <c r="K21" s="14"/>
      <c r="L21" s="14"/>
      <c r="M21" s="14"/>
      <c r="N21" s="2"/>
      <c r="O21" s="14">
        <f t="shared" si="0"/>
        <v>587555.4000000001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>
        <v>531903.21</v>
      </c>
      <c r="G22" s="14">
        <v>413272.96</v>
      </c>
      <c r="H22" s="2">
        <v>383660.56</v>
      </c>
      <c r="I22" s="14">
        <v>216893.88</v>
      </c>
      <c r="J22" s="14">
        <f>'[1]Картка обліку кас. видатків 08'!$N$693</f>
        <v>170868.34999999998</v>
      </c>
      <c r="K22" s="14"/>
      <c r="L22" s="14"/>
      <c r="M22" s="2"/>
      <c r="N22" s="2"/>
      <c r="O22" s="14">
        <f t="shared" si="0"/>
        <v>3305852.7299999995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0</v>
      </c>
      <c r="G25" s="15">
        <v>66198.3</v>
      </c>
      <c r="H25" s="15">
        <v>0</v>
      </c>
      <c r="I25" s="15">
        <v>0</v>
      </c>
      <c r="J25" s="15">
        <v>0</v>
      </c>
      <c r="K25" s="15"/>
      <c r="L25" s="15"/>
      <c r="M25" s="15"/>
      <c r="N25" s="15"/>
      <c r="O25" s="15">
        <f t="shared" si="0"/>
        <v>66198.3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>
        <v>1810</v>
      </c>
      <c r="G26" s="14">
        <v>3620</v>
      </c>
      <c r="H26" s="14">
        <v>1810</v>
      </c>
      <c r="I26" s="14">
        <v>5430</v>
      </c>
      <c r="J26" s="14">
        <f>'[1]Картка обліку кас. видатків 08'!$Q$693</f>
        <v>10860</v>
      </c>
      <c r="K26" s="14"/>
      <c r="L26" s="14"/>
      <c r="M26" s="14"/>
      <c r="N26" s="14"/>
      <c r="O26" s="14">
        <f t="shared" si="0"/>
        <v>39820</v>
      </c>
    </row>
    <row r="27" spans="1:15" ht="16.5">
      <c r="A27" s="12">
        <v>2800</v>
      </c>
      <c r="B27" s="5" t="s">
        <v>42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2400</v>
      </c>
      <c r="I27" s="14">
        <v>5280</v>
      </c>
      <c r="J27" s="14">
        <v>480</v>
      </c>
      <c r="K27" s="14"/>
      <c r="L27" s="14"/>
      <c r="M27" s="14"/>
      <c r="N27" s="14"/>
      <c r="O27" s="14">
        <f t="shared" si="0"/>
        <v>8160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10950128.44</v>
      </c>
      <c r="D30" s="2">
        <f>D12+D13+D14+D15+D16+D17+D18+D19+D20+D21+D22+D23+D24+D25+D26+D28+D29</f>
        <v>24230896.470000003</v>
      </c>
      <c r="E30" s="2">
        <f>E12+E13+E14+E15+E16+E17+E18+E19+E20+E21+E22+E23+E24+E25+E26+E28+E29</f>
        <v>19339382.080000002</v>
      </c>
      <c r="F30" s="14">
        <f aca="true" t="shared" si="1" ref="F30:N30">F12+F13+F14+F15+F16+F17+F18+F19+F20+F21+F22+F23+F24+F25+F26+F28+F29</f>
        <v>28918237.9</v>
      </c>
      <c r="G30" s="14">
        <f t="shared" si="1"/>
        <v>22413517.99</v>
      </c>
      <c r="H30" s="14">
        <f>H12+H13+H14+H15+H16+H17+H18+H19+H20+H21+H22+H23+H24+H25+H26+H28+H29+H27</f>
        <v>17220934.08</v>
      </c>
      <c r="I30" s="14">
        <f>I12+I13+I14+I15+I16+I17+I18+I19+I20+I21+I22+I23+I24+I25+I26+I28+I29+I27</f>
        <v>16790626.509999998</v>
      </c>
      <c r="J30" s="14">
        <f>J12+J13+J14+J15+J16+J17+J18+J21+J22+J26+J27</f>
        <v>16788965.8</v>
      </c>
      <c r="K30" s="2">
        <f t="shared" si="1"/>
        <v>0</v>
      </c>
      <c r="L30" s="14">
        <f t="shared" si="1"/>
        <v>0</v>
      </c>
      <c r="M30" s="2">
        <f t="shared" si="1"/>
        <v>0</v>
      </c>
      <c r="N30" s="2">
        <f t="shared" si="1"/>
        <v>0</v>
      </c>
      <c r="O30" s="14">
        <f>C30+D30+E30+F30+G30+H30+I30+J30+K30+L30+M30+N30</f>
        <v>156652689.27</v>
      </c>
    </row>
    <row r="31" ht="15">
      <c r="J31" s="19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2017-09-13T07:47:57Z</dcterms:modified>
  <cp:category/>
  <cp:version/>
  <cp:contentType/>
  <cp:contentStatus/>
</cp:coreProperties>
</file>